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735"/>
  </bookViews>
  <sheets>
    <sheet name="Le jeu" sheetId="4" r:id="rId1"/>
    <sheet name="Calculatrice" sheetId="3" r:id="rId2"/>
    <sheet name="Données brutes" sheetId="1" r:id="rId3"/>
  </sheets>
  <calcPr calcId="152511"/>
</workbook>
</file>

<file path=xl/calcChain.xml><?xml version="1.0" encoding="utf-8"?>
<calcChain xmlns="http://schemas.openxmlformats.org/spreadsheetml/2006/main">
  <c r="D78" i="4" l="1"/>
  <c r="D79" i="4"/>
  <c r="D80" i="4"/>
  <c r="D81" i="4"/>
  <c r="E2" i="3" l="1"/>
  <c r="D2" i="3"/>
  <c r="C2" i="3"/>
  <c r="B2" i="3"/>
  <c r="D3" i="4"/>
  <c r="D4" i="4"/>
  <c r="D5" i="4"/>
  <c r="D2" i="4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N2" i="3"/>
  <c r="E80" i="4" s="1"/>
  <c r="M2" i="3"/>
  <c r="E81" i="4" s="1"/>
  <c r="E82" i="4" s="1"/>
  <c r="L2" i="3"/>
  <c r="E78" i="4" s="1"/>
  <c r="K2" i="3"/>
  <c r="E79" i="4" s="1"/>
  <c r="D3" i="3"/>
  <c r="J4" i="4" s="1"/>
  <c r="L4" i="4" s="1"/>
  <c r="C3" i="3"/>
  <c r="J2" i="4" s="1"/>
  <c r="L2" i="4" s="1"/>
  <c r="B3" i="3"/>
  <c r="J3" i="4" s="1"/>
  <c r="L3" i="4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D1346" i="3" l="1"/>
  <c r="D1342" i="3"/>
  <c r="D1338" i="3"/>
  <c r="D1334" i="3"/>
  <c r="D1330" i="3"/>
  <c r="D1326" i="3"/>
  <c r="D1322" i="3"/>
  <c r="D1318" i="3"/>
  <c r="D1314" i="3"/>
  <c r="D1310" i="3"/>
  <c r="D1306" i="3"/>
  <c r="D1302" i="3"/>
  <c r="D1298" i="3"/>
  <c r="D1294" i="3"/>
  <c r="D1290" i="3"/>
  <c r="D1286" i="3"/>
  <c r="D1282" i="3"/>
  <c r="D1278" i="3"/>
  <c r="D1274" i="3"/>
  <c r="D1270" i="3"/>
  <c r="D1266" i="3"/>
  <c r="D1262" i="3"/>
  <c r="D1258" i="3"/>
  <c r="D1254" i="3"/>
  <c r="D1250" i="3"/>
  <c r="D1246" i="3"/>
  <c r="D1242" i="3"/>
  <c r="D1238" i="3"/>
  <c r="D1234" i="3"/>
  <c r="D1230" i="3"/>
  <c r="D1226" i="3"/>
  <c r="D1222" i="3"/>
  <c r="D1218" i="3"/>
  <c r="D1214" i="3"/>
  <c r="D1210" i="3"/>
  <c r="D1206" i="3"/>
  <c r="D1202" i="3"/>
  <c r="D1198" i="3"/>
  <c r="D1194" i="3"/>
  <c r="D1190" i="3"/>
  <c r="D1186" i="3"/>
  <c r="D1182" i="3"/>
  <c r="D1178" i="3"/>
  <c r="D1174" i="3"/>
  <c r="D1170" i="3"/>
  <c r="D1166" i="3"/>
  <c r="D1162" i="3"/>
  <c r="D1158" i="3"/>
  <c r="D1154" i="3"/>
  <c r="D1150" i="3"/>
  <c r="D1146" i="3"/>
  <c r="D1142" i="3"/>
  <c r="D1138" i="3"/>
  <c r="D1134" i="3"/>
  <c r="D1130" i="3"/>
  <c r="D1126" i="3"/>
  <c r="D1122" i="3"/>
  <c r="D1118" i="3"/>
  <c r="D1114" i="3"/>
  <c r="D1110" i="3"/>
  <c r="D1106" i="3"/>
  <c r="D1102" i="3"/>
  <c r="D1098" i="3"/>
  <c r="D1094" i="3"/>
  <c r="D1090" i="3"/>
  <c r="D1086" i="3"/>
  <c r="D1082" i="3"/>
  <c r="D1078" i="3"/>
  <c r="D1074" i="3"/>
  <c r="D1070" i="3"/>
  <c r="D1066" i="3"/>
  <c r="D1062" i="3"/>
  <c r="D1058" i="3"/>
  <c r="D1054" i="3"/>
  <c r="D1050" i="3"/>
  <c r="D1046" i="3"/>
  <c r="D1042" i="3"/>
  <c r="D1038" i="3"/>
  <c r="D1034" i="3"/>
  <c r="D1030" i="3"/>
  <c r="D1026" i="3"/>
  <c r="D1022" i="3"/>
  <c r="D1018" i="3"/>
  <c r="D1014" i="3"/>
  <c r="D1010" i="3"/>
  <c r="D1006" i="3"/>
  <c r="D1002" i="3"/>
  <c r="D998" i="3"/>
  <c r="D994" i="3"/>
  <c r="D990" i="3"/>
  <c r="D986" i="3"/>
  <c r="D982" i="3"/>
  <c r="D978" i="3"/>
  <c r="D974" i="3"/>
  <c r="D970" i="3"/>
  <c r="D966" i="3"/>
  <c r="D962" i="3"/>
  <c r="D958" i="3"/>
  <c r="D954" i="3"/>
  <c r="D950" i="3"/>
  <c r="D946" i="3"/>
  <c r="D942" i="3"/>
  <c r="D938" i="3"/>
  <c r="D934" i="3"/>
  <c r="D930" i="3"/>
  <c r="D926" i="3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70" i="3"/>
  <c r="D866" i="3"/>
  <c r="D862" i="3"/>
  <c r="D858" i="3"/>
  <c r="D854" i="3"/>
  <c r="D850" i="3"/>
  <c r="D846" i="3"/>
  <c r="D842" i="3"/>
  <c r="D838" i="3"/>
  <c r="D834" i="3"/>
  <c r="D830" i="3"/>
  <c r="D826" i="3"/>
  <c r="D822" i="3"/>
  <c r="D818" i="3"/>
  <c r="D814" i="3"/>
  <c r="D810" i="3"/>
  <c r="D806" i="3"/>
  <c r="D802" i="3"/>
  <c r="D798" i="3"/>
  <c r="D794" i="3"/>
  <c r="D790" i="3"/>
  <c r="D786" i="3"/>
  <c r="D782" i="3"/>
  <c r="D778" i="3"/>
  <c r="D774" i="3"/>
  <c r="D770" i="3"/>
  <c r="D766" i="3"/>
  <c r="D762" i="3"/>
  <c r="D758" i="3"/>
  <c r="D754" i="3"/>
  <c r="D750" i="3"/>
  <c r="D746" i="3"/>
  <c r="D742" i="3"/>
  <c r="D738" i="3"/>
  <c r="D734" i="3"/>
  <c r="D730" i="3"/>
  <c r="D726" i="3"/>
  <c r="D722" i="3"/>
  <c r="D718" i="3"/>
  <c r="D714" i="3"/>
  <c r="D710" i="3"/>
  <c r="D706" i="3"/>
  <c r="D702" i="3"/>
  <c r="D698" i="3"/>
  <c r="D694" i="3"/>
  <c r="D690" i="3"/>
  <c r="D686" i="3"/>
  <c r="D682" i="3"/>
  <c r="D678" i="3"/>
  <c r="D674" i="3"/>
  <c r="D670" i="3"/>
  <c r="D666" i="3"/>
  <c r="D662" i="3"/>
  <c r="D658" i="3"/>
  <c r="D654" i="3"/>
  <c r="D650" i="3"/>
  <c r="D646" i="3"/>
  <c r="D642" i="3"/>
  <c r="D638" i="3"/>
  <c r="D634" i="3"/>
  <c r="D630" i="3"/>
  <c r="D626" i="3"/>
  <c r="D622" i="3"/>
  <c r="D618" i="3"/>
  <c r="D614" i="3"/>
  <c r="D610" i="3"/>
  <c r="D606" i="3"/>
  <c r="D602" i="3"/>
  <c r="D598" i="3"/>
  <c r="D594" i="3"/>
  <c r="D590" i="3"/>
  <c r="D586" i="3"/>
  <c r="D582" i="3"/>
  <c r="D578" i="3"/>
  <c r="D574" i="3"/>
  <c r="D570" i="3"/>
  <c r="D566" i="3"/>
  <c r="D562" i="3"/>
  <c r="D558" i="3"/>
  <c r="D554" i="3"/>
  <c r="D550" i="3"/>
  <c r="D546" i="3"/>
  <c r="D542" i="3"/>
  <c r="D538" i="3"/>
  <c r="D534" i="3"/>
  <c r="D530" i="3"/>
  <c r="D526" i="3"/>
  <c r="D522" i="3"/>
  <c r="D518" i="3"/>
  <c r="D514" i="3"/>
  <c r="D510" i="3"/>
  <c r="D506" i="3"/>
  <c r="D502" i="3"/>
  <c r="D498" i="3"/>
  <c r="D494" i="3"/>
  <c r="D490" i="3"/>
  <c r="D486" i="3"/>
  <c r="D482" i="3"/>
  <c r="D478" i="3"/>
  <c r="D474" i="3"/>
  <c r="D470" i="3"/>
  <c r="D466" i="3"/>
  <c r="D462" i="3"/>
  <c r="D458" i="3"/>
  <c r="D454" i="3"/>
  <c r="D450" i="3"/>
  <c r="D446" i="3"/>
  <c r="D442" i="3"/>
  <c r="D438" i="3"/>
  <c r="D434" i="3"/>
  <c r="D430" i="3"/>
  <c r="D426" i="3"/>
  <c r="D422" i="3"/>
  <c r="D418" i="3"/>
  <c r="D414" i="3"/>
  <c r="D410" i="3"/>
  <c r="D406" i="3"/>
  <c r="D402" i="3"/>
  <c r="D398" i="3"/>
  <c r="D394" i="3"/>
  <c r="D390" i="3"/>
  <c r="D386" i="3"/>
  <c r="D382" i="3"/>
  <c r="D378" i="3"/>
  <c r="D374" i="3"/>
  <c r="D370" i="3"/>
  <c r="D366" i="3"/>
  <c r="D362" i="3"/>
  <c r="D358" i="3"/>
  <c r="D354" i="3"/>
  <c r="D350" i="3"/>
  <c r="D346" i="3"/>
  <c r="D342" i="3"/>
  <c r="D338" i="3"/>
  <c r="D334" i="3"/>
  <c r="D330" i="3"/>
  <c r="D326" i="3"/>
  <c r="D322" i="3"/>
  <c r="D318" i="3"/>
  <c r="D314" i="3"/>
  <c r="D310" i="3"/>
  <c r="D306" i="3"/>
  <c r="D302" i="3"/>
  <c r="D298" i="3"/>
  <c r="D294" i="3"/>
  <c r="D290" i="3"/>
  <c r="D286" i="3"/>
  <c r="D282" i="3"/>
  <c r="D278" i="3"/>
  <c r="D274" i="3"/>
  <c r="D270" i="3"/>
  <c r="D266" i="3"/>
  <c r="D262" i="3"/>
  <c r="D258" i="3"/>
  <c r="D254" i="3"/>
  <c r="D250" i="3"/>
  <c r="D246" i="3"/>
  <c r="D242" i="3"/>
  <c r="D238" i="3"/>
  <c r="D234" i="3"/>
  <c r="D230" i="3"/>
  <c r="D226" i="3"/>
  <c r="D222" i="3"/>
  <c r="D218" i="3"/>
  <c r="D214" i="3"/>
  <c r="D210" i="3"/>
  <c r="D206" i="3"/>
  <c r="D202" i="3"/>
  <c r="D198" i="3"/>
  <c r="D194" i="3"/>
  <c r="D190" i="3"/>
  <c r="D186" i="3"/>
  <c r="D182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6" i="3"/>
  <c r="D1348" i="3"/>
  <c r="D1344" i="3"/>
  <c r="D1340" i="3"/>
  <c r="D1336" i="3"/>
  <c r="D1332" i="3"/>
  <c r="D1328" i="3"/>
  <c r="D1324" i="3"/>
  <c r="D1320" i="3"/>
  <c r="D1316" i="3"/>
  <c r="D1312" i="3"/>
  <c r="D1308" i="3"/>
  <c r="D1304" i="3"/>
  <c r="D1300" i="3"/>
  <c r="D1296" i="3"/>
  <c r="D1292" i="3"/>
  <c r="D1288" i="3"/>
  <c r="D1284" i="3"/>
  <c r="D1280" i="3"/>
  <c r="D1276" i="3"/>
  <c r="D1272" i="3"/>
  <c r="D1268" i="3"/>
  <c r="D1264" i="3"/>
  <c r="D1260" i="3"/>
  <c r="D1256" i="3"/>
  <c r="D1248" i="3"/>
  <c r="D1244" i="3"/>
  <c r="D1240" i="3"/>
  <c r="D1236" i="3"/>
  <c r="D1232" i="3"/>
  <c r="D1228" i="3"/>
  <c r="D1224" i="3"/>
  <c r="D1220" i="3"/>
  <c r="D1216" i="3"/>
  <c r="D1212" i="3"/>
  <c r="D1208" i="3"/>
  <c r="D1204" i="3"/>
  <c r="D1200" i="3"/>
  <c r="D1196" i="3"/>
  <c r="D1192" i="3"/>
  <c r="D1188" i="3"/>
  <c r="D1184" i="3"/>
  <c r="D1180" i="3"/>
  <c r="D1176" i="3"/>
  <c r="D1172" i="3"/>
  <c r="D1168" i="3"/>
  <c r="D1164" i="3"/>
  <c r="D1160" i="3"/>
  <c r="D1156" i="3"/>
  <c r="D1152" i="3"/>
  <c r="D1148" i="3"/>
  <c r="D1144" i="3"/>
  <c r="D1140" i="3"/>
  <c r="D1136" i="3"/>
  <c r="D1132" i="3"/>
  <c r="D1128" i="3"/>
  <c r="D1124" i="3"/>
  <c r="D1120" i="3"/>
  <c r="D1116" i="3"/>
  <c r="D1112" i="3"/>
  <c r="D1108" i="3"/>
  <c r="D1104" i="3"/>
  <c r="D1100" i="3"/>
  <c r="D1096" i="3"/>
  <c r="D1092" i="3"/>
  <c r="D1088" i="3"/>
  <c r="D1084" i="3"/>
  <c r="D1080" i="3"/>
  <c r="D1076" i="3"/>
  <c r="D1072" i="3"/>
  <c r="D1068" i="3"/>
  <c r="D1064" i="3"/>
  <c r="D1060" i="3"/>
  <c r="D1056" i="3"/>
  <c r="D1052" i="3"/>
  <c r="D1048" i="3"/>
  <c r="D1044" i="3"/>
  <c r="D1040" i="3"/>
  <c r="D1036" i="3"/>
  <c r="D1032" i="3"/>
  <c r="D1028" i="3"/>
  <c r="D1024" i="3"/>
  <c r="D1020" i="3"/>
  <c r="D1016" i="3"/>
  <c r="D1012" i="3"/>
  <c r="D1008" i="3"/>
  <c r="D1004" i="3"/>
  <c r="D1000" i="3"/>
  <c r="D996" i="3"/>
  <c r="D992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6" i="3"/>
  <c r="D912" i="3"/>
  <c r="D908" i="3"/>
  <c r="D904" i="3"/>
  <c r="D900" i="3"/>
  <c r="D896" i="3"/>
  <c r="D892" i="3"/>
  <c r="D888" i="3"/>
  <c r="D884" i="3"/>
  <c r="D880" i="3"/>
  <c r="D876" i="3"/>
  <c r="D872" i="3"/>
  <c r="D868" i="3"/>
  <c r="D864" i="3"/>
  <c r="D860" i="3"/>
  <c r="D856" i="3"/>
  <c r="D852" i="3"/>
  <c r="D848" i="3"/>
  <c r="D844" i="3"/>
  <c r="D840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D764" i="3"/>
  <c r="D760" i="3"/>
  <c r="D756" i="3"/>
  <c r="D752" i="3"/>
  <c r="D748" i="3"/>
  <c r="D744" i="3"/>
  <c r="D740" i="3"/>
  <c r="D736" i="3"/>
  <c r="D732" i="3"/>
  <c r="D728" i="3"/>
  <c r="D724" i="3"/>
  <c r="D720" i="3"/>
  <c r="D716" i="3"/>
  <c r="D712" i="3"/>
  <c r="D708" i="3"/>
  <c r="D704" i="3"/>
  <c r="D700" i="3"/>
  <c r="D696" i="3"/>
  <c r="D692" i="3"/>
  <c r="D688" i="3"/>
  <c r="D684" i="3"/>
  <c r="D680" i="3"/>
  <c r="D676" i="3"/>
  <c r="D672" i="3"/>
  <c r="D668" i="3"/>
  <c r="D664" i="3"/>
  <c r="D660" i="3"/>
  <c r="D656" i="3"/>
  <c r="D652" i="3"/>
  <c r="D648" i="3"/>
  <c r="D644" i="3"/>
  <c r="D640" i="3"/>
  <c r="D636" i="3"/>
  <c r="D632" i="3"/>
  <c r="D628" i="3"/>
  <c r="D624" i="3"/>
  <c r="D620" i="3"/>
  <c r="D616" i="3"/>
  <c r="D612" i="3"/>
  <c r="D608" i="3"/>
  <c r="D604" i="3"/>
  <c r="D600" i="3"/>
  <c r="D596" i="3"/>
  <c r="D592" i="3"/>
  <c r="D588" i="3"/>
  <c r="D584" i="3"/>
  <c r="D580" i="3"/>
  <c r="D576" i="3"/>
  <c r="D572" i="3"/>
  <c r="D568" i="3"/>
  <c r="D564" i="3"/>
  <c r="D560" i="3"/>
  <c r="D556" i="3"/>
  <c r="D552" i="3"/>
  <c r="D548" i="3"/>
  <c r="D544" i="3"/>
  <c r="D540" i="3"/>
  <c r="D536" i="3"/>
  <c r="D532" i="3"/>
  <c r="D528" i="3"/>
  <c r="D524" i="3"/>
  <c r="D520" i="3"/>
  <c r="D516" i="3"/>
  <c r="D512" i="3"/>
  <c r="D508" i="3"/>
  <c r="D504" i="3"/>
  <c r="D500" i="3"/>
  <c r="D496" i="3"/>
  <c r="D492" i="3"/>
  <c r="D488" i="3"/>
  <c r="D484" i="3"/>
  <c r="D480" i="3"/>
  <c r="D476" i="3"/>
  <c r="D472" i="3"/>
  <c r="D468" i="3"/>
  <c r="D464" i="3"/>
  <c r="D460" i="3"/>
  <c r="D456" i="3"/>
  <c r="D452" i="3"/>
  <c r="D448" i="3"/>
  <c r="D444" i="3"/>
  <c r="D440" i="3"/>
  <c r="D436" i="3"/>
  <c r="D432" i="3"/>
  <c r="D428" i="3"/>
  <c r="D424" i="3"/>
  <c r="D420" i="3"/>
  <c r="D416" i="3"/>
  <c r="D412" i="3"/>
  <c r="D408" i="3"/>
  <c r="D404" i="3"/>
  <c r="D400" i="3"/>
  <c r="D396" i="3"/>
  <c r="D392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4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D1252" i="3"/>
  <c r="D1347" i="3"/>
  <c r="D1343" i="3"/>
  <c r="D1339" i="3"/>
  <c r="D1335" i="3"/>
  <c r="D1331" i="3"/>
  <c r="D1327" i="3"/>
  <c r="D1323" i="3"/>
  <c r="D1319" i="3"/>
  <c r="D1315" i="3"/>
  <c r="D1311" i="3"/>
  <c r="D1307" i="3"/>
  <c r="D1303" i="3"/>
  <c r="D1299" i="3"/>
  <c r="E1299" i="3" s="1"/>
  <c r="F1299" i="3" s="1"/>
  <c r="G1299" i="3" s="1"/>
  <c r="D1295" i="3"/>
  <c r="E1295" i="3" s="1"/>
  <c r="F1295" i="3" s="1"/>
  <c r="G1295" i="3" s="1"/>
  <c r="D1291" i="3"/>
  <c r="E1291" i="3" s="1"/>
  <c r="F1291" i="3" s="1"/>
  <c r="G1291" i="3" s="1"/>
  <c r="D1287" i="3"/>
  <c r="E1287" i="3" s="1"/>
  <c r="F1287" i="3" s="1"/>
  <c r="G1287" i="3" s="1"/>
  <c r="D1283" i="3"/>
  <c r="D1279" i="3"/>
  <c r="E1279" i="3" s="1"/>
  <c r="F1279" i="3" s="1"/>
  <c r="G1279" i="3" s="1"/>
  <c r="D1275" i="3"/>
  <c r="E1275" i="3" s="1"/>
  <c r="F1275" i="3" s="1"/>
  <c r="G1275" i="3" s="1"/>
  <c r="D1271" i="3"/>
  <c r="E1271" i="3" s="1"/>
  <c r="F1271" i="3" s="1"/>
  <c r="G1271" i="3" s="1"/>
  <c r="D1267" i="3"/>
  <c r="E1267" i="3" s="1"/>
  <c r="F1267" i="3" s="1"/>
  <c r="G1267" i="3" s="1"/>
  <c r="D1263" i="3"/>
  <c r="E1263" i="3" s="1"/>
  <c r="F1263" i="3" s="1"/>
  <c r="G1263" i="3" s="1"/>
  <c r="D1259" i="3"/>
  <c r="E1259" i="3" s="1"/>
  <c r="F1259" i="3" s="1"/>
  <c r="G1259" i="3" s="1"/>
  <c r="D1255" i="3"/>
  <c r="E1255" i="3" s="1"/>
  <c r="F1255" i="3" s="1"/>
  <c r="G1255" i="3" s="1"/>
  <c r="D1251" i="3"/>
  <c r="E1251" i="3" s="1"/>
  <c r="F1251" i="3" s="1"/>
  <c r="G1251" i="3" s="1"/>
  <c r="D1247" i="3"/>
  <c r="E1247" i="3" s="1"/>
  <c r="F1247" i="3" s="1"/>
  <c r="G1247" i="3" s="1"/>
  <c r="D1243" i="3"/>
  <c r="E1243" i="3" s="1"/>
  <c r="F1243" i="3" s="1"/>
  <c r="G1243" i="3" s="1"/>
  <c r="D1239" i="3"/>
  <c r="E1239" i="3" s="1"/>
  <c r="F1239" i="3" s="1"/>
  <c r="G1239" i="3" s="1"/>
  <c r="D1235" i="3"/>
  <c r="E1235" i="3" s="1"/>
  <c r="F1235" i="3" s="1"/>
  <c r="G1235" i="3" s="1"/>
  <c r="D1231" i="3"/>
  <c r="E1231" i="3" s="1"/>
  <c r="F1231" i="3" s="1"/>
  <c r="G1231" i="3" s="1"/>
  <c r="D1227" i="3"/>
  <c r="E1227" i="3" s="1"/>
  <c r="F1227" i="3" s="1"/>
  <c r="G1227" i="3" s="1"/>
  <c r="D1223" i="3"/>
  <c r="E1223" i="3" s="1"/>
  <c r="F1223" i="3" s="1"/>
  <c r="G1223" i="3" s="1"/>
  <c r="D1219" i="3"/>
  <c r="E1219" i="3" s="1"/>
  <c r="F1219" i="3" s="1"/>
  <c r="G1219" i="3" s="1"/>
  <c r="D1215" i="3"/>
  <c r="E1215" i="3" s="1"/>
  <c r="F1215" i="3" s="1"/>
  <c r="G1215" i="3" s="1"/>
  <c r="D1211" i="3"/>
  <c r="E1211" i="3" s="1"/>
  <c r="F1211" i="3" s="1"/>
  <c r="G1211" i="3" s="1"/>
  <c r="D1207" i="3"/>
  <c r="E1207" i="3" s="1"/>
  <c r="F1207" i="3" s="1"/>
  <c r="G1207" i="3" s="1"/>
  <c r="D1203" i="3"/>
  <c r="E1203" i="3" s="1"/>
  <c r="F1203" i="3" s="1"/>
  <c r="G1203" i="3" s="1"/>
  <c r="D1199" i="3"/>
  <c r="E1199" i="3" s="1"/>
  <c r="F1199" i="3" s="1"/>
  <c r="G1199" i="3" s="1"/>
  <c r="D1195" i="3"/>
  <c r="E1195" i="3" s="1"/>
  <c r="F1195" i="3" s="1"/>
  <c r="G1195" i="3" s="1"/>
  <c r="D1191" i="3"/>
  <c r="E1191" i="3" s="1"/>
  <c r="F1191" i="3" s="1"/>
  <c r="G1191" i="3" s="1"/>
  <c r="D1187" i="3"/>
  <c r="E1187" i="3" s="1"/>
  <c r="F1187" i="3" s="1"/>
  <c r="G1187" i="3" s="1"/>
  <c r="D1183" i="3"/>
  <c r="E1183" i="3" s="1"/>
  <c r="F1183" i="3" s="1"/>
  <c r="G1183" i="3" s="1"/>
  <c r="D1179" i="3"/>
  <c r="E1179" i="3" s="1"/>
  <c r="F1179" i="3" s="1"/>
  <c r="G1179" i="3" s="1"/>
  <c r="D1175" i="3"/>
  <c r="E1175" i="3" s="1"/>
  <c r="F1175" i="3" s="1"/>
  <c r="G1175" i="3" s="1"/>
  <c r="D1171" i="3"/>
  <c r="E1171" i="3" s="1"/>
  <c r="F1171" i="3" s="1"/>
  <c r="G1171" i="3" s="1"/>
  <c r="D1167" i="3"/>
  <c r="E1167" i="3" s="1"/>
  <c r="F1167" i="3" s="1"/>
  <c r="G1167" i="3" s="1"/>
  <c r="D1163" i="3"/>
  <c r="E1163" i="3" s="1"/>
  <c r="F1163" i="3" s="1"/>
  <c r="G1163" i="3" s="1"/>
  <c r="D1159" i="3"/>
  <c r="E1159" i="3" s="1"/>
  <c r="F1159" i="3" s="1"/>
  <c r="G1159" i="3" s="1"/>
  <c r="D1155" i="3"/>
  <c r="E1155" i="3" s="1"/>
  <c r="F1155" i="3" s="1"/>
  <c r="G1155" i="3" s="1"/>
  <c r="D1151" i="3"/>
  <c r="E1151" i="3" s="1"/>
  <c r="F1151" i="3" s="1"/>
  <c r="G1151" i="3" s="1"/>
  <c r="D1147" i="3"/>
  <c r="E1147" i="3" s="1"/>
  <c r="F1147" i="3" s="1"/>
  <c r="G1147" i="3" s="1"/>
  <c r="D1143" i="3"/>
  <c r="E1143" i="3" s="1"/>
  <c r="F1143" i="3" s="1"/>
  <c r="G1143" i="3" s="1"/>
  <c r="D1139" i="3"/>
  <c r="E1139" i="3" s="1"/>
  <c r="F1139" i="3" s="1"/>
  <c r="G1139" i="3" s="1"/>
  <c r="D1135" i="3"/>
  <c r="E1135" i="3" s="1"/>
  <c r="F1135" i="3" s="1"/>
  <c r="G1135" i="3" s="1"/>
  <c r="D1131" i="3"/>
  <c r="E1131" i="3" s="1"/>
  <c r="F1131" i="3" s="1"/>
  <c r="G1131" i="3" s="1"/>
  <c r="D1127" i="3"/>
  <c r="E1127" i="3" s="1"/>
  <c r="F1127" i="3" s="1"/>
  <c r="G1127" i="3" s="1"/>
  <c r="D1123" i="3"/>
  <c r="E1123" i="3" s="1"/>
  <c r="F1123" i="3" s="1"/>
  <c r="G1123" i="3" s="1"/>
  <c r="D1119" i="3"/>
  <c r="E1119" i="3" s="1"/>
  <c r="F1119" i="3" s="1"/>
  <c r="G1119" i="3" s="1"/>
  <c r="D1115" i="3"/>
  <c r="E1115" i="3" s="1"/>
  <c r="F1115" i="3" s="1"/>
  <c r="G1115" i="3" s="1"/>
  <c r="D1111" i="3"/>
  <c r="E1111" i="3" s="1"/>
  <c r="F1111" i="3" s="1"/>
  <c r="G1111" i="3" s="1"/>
  <c r="D1107" i="3"/>
  <c r="E1107" i="3" s="1"/>
  <c r="F1107" i="3" s="1"/>
  <c r="G1107" i="3" s="1"/>
  <c r="D1103" i="3"/>
  <c r="D1099" i="3"/>
  <c r="E1099" i="3" s="1"/>
  <c r="F1099" i="3" s="1"/>
  <c r="G1099" i="3" s="1"/>
  <c r="D1095" i="3"/>
  <c r="E1095" i="3" s="1"/>
  <c r="F1095" i="3" s="1"/>
  <c r="G1095" i="3" s="1"/>
  <c r="D1091" i="3"/>
  <c r="E1091" i="3" s="1"/>
  <c r="F1091" i="3" s="1"/>
  <c r="G1091" i="3" s="1"/>
  <c r="D1087" i="3"/>
  <c r="E1087" i="3" s="1"/>
  <c r="F1087" i="3" s="1"/>
  <c r="G1087" i="3" s="1"/>
  <c r="D1083" i="3"/>
  <c r="E1083" i="3" s="1"/>
  <c r="F1083" i="3" s="1"/>
  <c r="G1083" i="3" s="1"/>
  <c r="D1079" i="3"/>
  <c r="E1079" i="3" s="1"/>
  <c r="F1079" i="3" s="1"/>
  <c r="G1079" i="3" s="1"/>
  <c r="D1075" i="3"/>
  <c r="E1075" i="3" s="1"/>
  <c r="F1075" i="3" s="1"/>
  <c r="G1075" i="3" s="1"/>
  <c r="D1071" i="3"/>
  <c r="E1071" i="3" s="1"/>
  <c r="F1071" i="3" s="1"/>
  <c r="G1071" i="3" s="1"/>
  <c r="D1067" i="3"/>
  <c r="E1067" i="3" s="1"/>
  <c r="F1067" i="3" s="1"/>
  <c r="G1067" i="3" s="1"/>
  <c r="D1063" i="3"/>
  <c r="E1063" i="3" s="1"/>
  <c r="F1063" i="3" s="1"/>
  <c r="G1063" i="3" s="1"/>
  <c r="D1059" i="3"/>
  <c r="E1059" i="3" s="1"/>
  <c r="F1059" i="3" s="1"/>
  <c r="G1059" i="3" s="1"/>
  <c r="D1055" i="3"/>
  <c r="E1055" i="3" s="1"/>
  <c r="F1055" i="3" s="1"/>
  <c r="G1055" i="3" s="1"/>
  <c r="D1051" i="3"/>
  <c r="E1051" i="3" s="1"/>
  <c r="F1051" i="3" s="1"/>
  <c r="G1051" i="3" s="1"/>
  <c r="D1047" i="3"/>
  <c r="E1047" i="3" s="1"/>
  <c r="F1047" i="3" s="1"/>
  <c r="G1047" i="3" s="1"/>
  <c r="D1043" i="3"/>
  <c r="E1043" i="3" s="1"/>
  <c r="F1043" i="3" s="1"/>
  <c r="G1043" i="3" s="1"/>
  <c r="D1039" i="3"/>
  <c r="E1039" i="3" s="1"/>
  <c r="F1039" i="3" s="1"/>
  <c r="G1039" i="3" s="1"/>
  <c r="D1035" i="3"/>
  <c r="E1035" i="3" s="1"/>
  <c r="F1035" i="3" s="1"/>
  <c r="G1035" i="3" s="1"/>
  <c r="D1031" i="3"/>
  <c r="E1031" i="3" s="1"/>
  <c r="F1031" i="3" s="1"/>
  <c r="G1031" i="3" s="1"/>
  <c r="D1027" i="3"/>
  <c r="E1027" i="3" s="1"/>
  <c r="F1027" i="3" s="1"/>
  <c r="G1027" i="3" s="1"/>
  <c r="D1349" i="3"/>
  <c r="D1345" i="3"/>
  <c r="D1341" i="3"/>
  <c r="D1337" i="3"/>
  <c r="D1333" i="3"/>
  <c r="D1329" i="3"/>
  <c r="D1325" i="3"/>
  <c r="D1321" i="3"/>
  <c r="D1317" i="3"/>
  <c r="D1313" i="3"/>
  <c r="D1309" i="3"/>
  <c r="D1305" i="3"/>
  <c r="D1301" i="3"/>
  <c r="D1297" i="3"/>
  <c r="D1293" i="3"/>
  <c r="D1289" i="3"/>
  <c r="D1285" i="3"/>
  <c r="D1281" i="3"/>
  <c r="D1277" i="3"/>
  <c r="D1273" i="3"/>
  <c r="D1269" i="3"/>
  <c r="D1265" i="3"/>
  <c r="D1261" i="3"/>
  <c r="D1257" i="3"/>
  <c r="D1253" i="3"/>
  <c r="D1249" i="3"/>
  <c r="D1245" i="3"/>
  <c r="D1241" i="3"/>
  <c r="D1237" i="3"/>
  <c r="D1233" i="3"/>
  <c r="D1229" i="3"/>
  <c r="D1225" i="3"/>
  <c r="D1221" i="3"/>
  <c r="D1217" i="3"/>
  <c r="D1213" i="3"/>
  <c r="D1209" i="3"/>
  <c r="D1205" i="3"/>
  <c r="D1201" i="3"/>
  <c r="D1197" i="3"/>
  <c r="D1193" i="3"/>
  <c r="D1189" i="3"/>
  <c r="D1185" i="3"/>
  <c r="D1181" i="3"/>
  <c r="D1177" i="3"/>
  <c r="D1173" i="3"/>
  <c r="D1169" i="3"/>
  <c r="D1165" i="3"/>
  <c r="D1161" i="3"/>
  <c r="D1157" i="3"/>
  <c r="D1153" i="3"/>
  <c r="D1149" i="3"/>
  <c r="D1145" i="3"/>
  <c r="D1141" i="3"/>
  <c r="D1137" i="3"/>
  <c r="D1133" i="3"/>
  <c r="D1129" i="3"/>
  <c r="D1125" i="3"/>
  <c r="D1121" i="3"/>
  <c r="D1117" i="3"/>
  <c r="D1113" i="3"/>
  <c r="D1109" i="3"/>
  <c r="D1105" i="3"/>
  <c r="D1101" i="3"/>
  <c r="D1097" i="3"/>
  <c r="D1093" i="3"/>
  <c r="D1089" i="3"/>
  <c r="D1085" i="3"/>
  <c r="D1081" i="3"/>
  <c r="D1077" i="3"/>
  <c r="D1073" i="3"/>
  <c r="D1069" i="3"/>
  <c r="D1065" i="3"/>
  <c r="D1061" i="3"/>
  <c r="D1057" i="3"/>
  <c r="D1053" i="3"/>
  <c r="D1049" i="3"/>
  <c r="D1045" i="3"/>
  <c r="D1041" i="3"/>
  <c r="D1037" i="3"/>
  <c r="D1033" i="3"/>
  <c r="D1029" i="3"/>
  <c r="D1025" i="3"/>
  <c r="D1021" i="3"/>
  <c r="D1017" i="3"/>
  <c r="D1013" i="3"/>
  <c r="D1009" i="3"/>
  <c r="D1005" i="3"/>
  <c r="D1001" i="3"/>
  <c r="D997" i="3"/>
  <c r="D993" i="3"/>
  <c r="D989" i="3"/>
  <c r="D985" i="3"/>
  <c r="D981" i="3"/>
  <c r="D977" i="3"/>
  <c r="D973" i="3"/>
  <c r="D969" i="3"/>
  <c r="D965" i="3"/>
  <c r="D961" i="3"/>
  <c r="D957" i="3"/>
  <c r="D953" i="3"/>
  <c r="D949" i="3"/>
  <c r="D945" i="3"/>
  <c r="D941" i="3"/>
  <c r="D937" i="3"/>
  <c r="D933" i="3"/>
  <c r="D929" i="3"/>
  <c r="D925" i="3"/>
  <c r="D921" i="3"/>
  <c r="D917" i="3"/>
  <c r="D913" i="3"/>
  <c r="D909" i="3"/>
  <c r="D905" i="3"/>
  <c r="D901" i="3"/>
  <c r="D897" i="3"/>
  <c r="D893" i="3"/>
  <c r="D889" i="3"/>
  <c r="D885" i="3"/>
  <c r="D881" i="3"/>
  <c r="D877" i="3"/>
  <c r="D873" i="3"/>
  <c r="D869" i="3"/>
  <c r="D865" i="3"/>
  <c r="D861" i="3"/>
  <c r="D857" i="3"/>
  <c r="D853" i="3"/>
  <c r="D849" i="3"/>
  <c r="D845" i="3"/>
  <c r="D841" i="3"/>
  <c r="D837" i="3"/>
  <c r="D833" i="3"/>
  <c r="D829" i="3"/>
  <c r="D825" i="3"/>
  <c r="D821" i="3"/>
  <c r="D817" i="3"/>
  <c r="D813" i="3"/>
  <c r="D809" i="3"/>
  <c r="D805" i="3"/>
  <c r="D801" i="3"/>
  <c r="D797" i="3"/>
  <c r="D793" i="3"/>
  <c r="D789" i="3"/>
  <c r="D785" i="3"/>
  <c r="D781" i="3"/>
  <c r="D777" i="3"/>
  <c r="D773" i="3"/>
  <c r="D769" i="3"/>
  <c r="D765" i="3"/>
  <c r="D761" i="3"/>
  <c r="D757" i="3"/>
  <c r="D753" i="3"/>
  <c r="D749" i="3"/>
  <c r="D745" i="3"/>
  <c r="D741" i="3"/>
  <c r="D737" i="3"/>
  <c r="D733" i="3"/>
  <c r="D729" i="3"/>
  <c r="D725" i="3"/>
  <c r="D721" i="3"/>
  <c r="D717" i="3"/>
  <c r="D713" i="3"/>
  <c r="D709" i="3"/>
  <c r="D705" i="3"/>
  <c r="D701" i="3"/>
  <c r="D697" i="3"/>
  <c r="D693" i="3"/>
  <c r="D689" i="3"/>
  <c r="D685" i="3"/>
  <c r="D681" i="3"/>
  <c r="D1023" i="3"/>
  <c r="E1023" i="3" s="1"/>
  <c r="F1023" i="3" s="1"/>
  <c r="G1023" i="3" s="1"/>
  <c r="D1019" i="3"/>
  <c r="E1019" i="3" s="1"/>
  <c r="F1019" i="3" s="1"/>
  <c r="G1019" i="3" s="1"/>
  <c r="D1015" i="3"/>
  <c r="E1015" i="3" s="1"/>
  <c r="F1015" i="3" s="1"/>
  <c r="G1015" i="3" s="1"/>
  <c r="D1011" i="3"/>
  <c r="E1011" i="3" s="1"/>
  <c r="F1011" i="3" s="1"/>
  <c r="G1011" i="3" s="1"/>
  <c r="D1007" i="3"/>
  <c r="E1007" i="3" s="1"/>
  <c r="F1007" i="3" s="1"/>
  <c r="G1007" i="3" s="1"/>
  <c r="D1003" i="3"/>
  <c r="E1003" i="3" s="1"/>
  <c r="F1003" i="3" s="1"/>
  <c r="G1003" i="3" s="1"/>
  <c r="D999" i="3"/>
  <c r="E999" i="3" s="1"/>
  <c r="F999" i="3" s="1"/>
  <c r="G999" i="3" s="1"/>
  <c r="D995" i="3"/>
  <c r="E995" i="3" s="1"/>
  <c r="F995" i="3" s="1"/>
  <c r="G995" i="3" s="1"/>
  <c r="D991" i="3"/>
  <c r="E991" i="3" s="1"/>
  <c r="F991" i="3" s="1"/>
  <c r="G991" i="3" s="1"/>
  <c r="D987" i="3"/>
  <c r="E987" i="3" s="1"/>
  <c r="F987" i="3" s="1"/>
  <c r="G987" i="3" s="1"/>
  <c r="D983" i="3"/>
  <c r="E983" i="3" s="1"/>
  <c r="F983" i="3" s="1"/>
  <c r="G983" i="3" s="1"/>
  <c r="D979" i="3"/>
  <c r="E979" i="3" s="1"/>
  <c r="F979" i="3" s="1"/>
  <c r="G979" i="3" s="1"/>
  <c r="D975" i="3"/>
  <c r="E975" i="3" s="1"/>
  <c r="F975" i="3" s="1"/>
  <c r="G975" i="3" s="1"/>
  <c r="D971" i="3"/>
  <c r="E971" i="3" s="1"/>
  <c r="F971" i="3" s="1"/>
  <c r="G971" i="3" s="1"/>
  <c r="D967" i="3"/>
  <c r="E967" i="3" s="1"/>
  <c r="F967" i="3" s="1"/>
  <c r="G967" i="3" s="1"/>
  <c r="D963" i="3"/>
  <c r="E963" i="3" s="1"/>
  <c r="F963" i="3" s="1"/>
  <c r="G963" i="3" s="1"/>
  <c r="D959" i="3"/>
  <c r="E959" i="3" s="1"/>
  <c r="F959" i="3" s="1"/>
  <c r="G959" i="3" s="1"/>
  <c r="D955" i="3"/>
  <c r="E955" i="3" s="1"/>
  <c r="F955" i="3" s="1"/>
  <c r="G955" i="3" s="1"/>
  <c r="D951" i="3"/>
  <c r="E951" i="3" s="1"/>
  <c r="F951" i="3" s="1"/>
  <c r="G951" i="3" s="1"/>
  <c r="D947" i="3"/>
  <c r="E947" i="3" s="1"/>
  <c r="F947" i="3" s="1"/>
  <c r="G947" i="3" s="1"/>
  <c r="D943" i="3"/>
  <c r="E943" i="3" s="1"/>
  <c r="F943" i="3" s="1"/>
  <c r="G943" i="3" s="1"/>
  <c r="D939" i="3"/>
  <c r="E939" i="3" s="1"/>
  <c r="F939" i="3" s="1"/>
  <c r="G939" i="3" s="1"/>
  <c r="D935" i="3"/>
  <c r="E935" i="3" s="1"/>
  <c r="F935" i="3" s="1"/>
  <c r="G935" i="3" s="1"/>
  <c r="D931" i="3"/>
  <c r="E931" i="3" s="1"/>
  <c r="F931" i="3" s="1"/>
  <c r="G931" i="3" s="1"/>
  <c r="D927" i="3"/>
  <c r="E927" i="3" s="1"/>
  <c r="F927" i="3" s="1"/>
  <c r="G927" i="3" s="1"/>
  <c r="D923" i="3"/>
  <c r="E923" i="3" s="1"/>
  <c r="F923" i="3" s="1"/>
  <c r="G923" i="3" s="1"/>
  <c r="D919" i="3"/>
  <c r="E919" i="3" s="1"/>
  <c r="F919" i="3" s="1"/>
  <c r="G919" i="3" s="1"/>
  <c r="D915" i="3"/>
  <c r="E915" i="3" s="1"/>
  <c r="F915" i="3" s="1"/>
  <c r="G915" i="3" s="1"/>
  <c r="D911" i="3"/>
  <c r="E911" i="3" s="1"/>
  <c r="F911" i="3" s="1"/>
  <c r="G911" i="3" s="1"/>
  <c r="D907" i="3"/>
  <c r="E907" i="3" s="1"/>
  <c r="F907" i="3" s="1"/>
  <c r="G907" i="3" s="1"/>
  <c r="D903" i="3"/>
  <c r="E903" i="3" s="1"/>
  <c r="F903" i="3" s="1"/>
  <c r="G903" i="3" s="1"/>
  <c r="D899" i="3"/>
  <c r="E899" i="3" s="1"/>
  <c r="F899" i="3" s="1"/>
  <c r="G899" i="3" s="1"/>
  <c r="D895" i="3"/>
  <c r="E895" i="3" s="1"/>
  <c r="F895" i="3" s="1"/>
  <c r="G895" i="3" s="1"/>
  <c r="D891" i="3"/>
  <c r="E891" i="3" s="1"/>
  <c r="F891" i="3" s="1"/>
  <c r="G891" i="3" s="1"/>
  <c r="D887" i="3"/>
  <c r="E887" i="3" s="1"/>
  <c r="F887" i="3" s="1"/>
  <c r="G887" i="3" s="1"/>
  <c r="D883" i="3"/>
  <c r="E883" i="3" s="1"/>
  <c r="F883" i="3" s="1"/>
  <c r="G883" i="3" s="1"/>
  <c r="D879" i="3"/>
  <c r="E879" i="3" s="1"/>
  <c r="F879" i="3" s="1"/>
  <c r="G879" i="3" s="1"/>
  <c r="D875" i="3"/>
  <c r="E875" i="3" s="1"/>
  <c r="F875" i="3" s="1"/>
  <c r="G875" i="3" s="1"/>
  <c r="D871" i="3"/>
  <c r="E871" i="3" s="1"/>
  <c r="F871" i="3" s="1"/>
  <c r="G871" i="3" s="1"/>
  <c r="D867" i="3"/>
  <c r="E867" i="3" s="1"/>
  <c r="F867" i="3" s="1"/>
  <c r="G867" i="3" s="1"/>
  <c r="D863" i="3"/>
  <c r="E863" i="3" s="1"/>
  <c r="F863" i="3" s="1"/>
  <c r="G863" i="3" s="1"/>
  <c r="D859" i="3"/>
  <c r="E859" i="3" s="1"/>
  <c r="F859" i="3" s="1"/>
  <c r="G859" i="3" s="1"/>
  <c r="D855" i="3"/>
  <c r="E855" i="3" s="1"/>
  <c r="F855" i="3" s="1"/>
  <c r="G855" i="3" s="1"/>
  <c r="D851" i="3"/>
  <c r="E851" i="3" s="1"/>
  <c r="F851" i="3" s="1"/>
  <c r="G851" i="3" s="1"/>
  <c r="D847" i="3"/>
  <c r="E847" i="3" s="1"/>
  <c r="F847" i="3" s="1"/>
  <c r="G847" i="3" s="1"/>
  <c r="D843" i="3"/>
  <c r="E843" i="3" s="1"/>
  <c r="F843" i="3" s="1"/>
  <c r="G843" i="3" s="1"/>
  <c r="D839" i="3"/>
  <c r="E839" i="3" s="1"/>
  <c r="F839" i="3" s="1"/>
  <c r="G839" i="3" s="1"/>
  <c r="D835" i="3"/>
  <c r="E835" i="3" s="1"/>
  <c r="F835" i="3" s="1"/>
  <c r="G835" i="3" s="1"/>
  <c r="D831" i="3"/>
  <c r="E831" i="3" s="1"/>
  <c r="F831" i="3" s="1"/>
  <c r="G831" i="3" s="1"/>
  <c r="D827" i="3"/>
  <c r="E827" i="3" s="1"/>
  <c r="F827" i="3" s="1"/>
  <c r="G827" i="3" s="1"/>
  <c r="D823" i="3"/>
  <c r="E823" i="3" s="1"/>
  <c r="F823" i="3" s="1"/>
  <c r="G823" i="3" s="1"/>
  <c r="D819" i="3"/>
  <c r="E819" i="3" s="1"/>
  <c r="F819" i="3" s="1"/>
  <c r="G819" i="3" s="1"/>
  <c r="D815" i="3"/>
  <c r="E815" i="3" s="1"/>
  <c r="F815" i="3" s="1"/>
  <c r="G815" i="3" s="1"/>
  <c r="D811" i="3"/>
  <c r="E811" i="3" s="1"/>
  <c r="F811" i="3" s="1"/>
  <c r="G811" i="3" s="1"/>
  <c r="D807" i="3"/>
  <c r="E807" i="3" s="1"/>
  <c r="F807" i="3" s="1"/>
  <c r="G807" i="3" s="1"/>
  <c r="D803" i="3"/>
  <c r="E803" i="3" s="1"/>
  <c r="F803" i="3" s="1"/>
  <c r="G803" i="3" s="1"/>
  <c r="D799" i="3"/>
  <c r="E799" i="3" s="1"/>
  <c r="F799" i="3" s="1"/>
  <c r="G799" i="3" s="1"/>
  <c r="D795" i="3"/>
  <c r="E795" i="3" s="1"/>
  <c r="F795" i="3" s="1"/>
  <c r="G795" i="3" s="1"/>
  <c r="D791" i="3"/>
  <c r="E791" i="3" s="1"/>
  <c r="F791" i="3" s="1"/>
  <c r="G791" i="3" s="1"/>
  <c r="D787" i="3"/>
  <c r="E787" i="3" s="1"/>
  <c r="F787" i="3" s="1"/>
  <c r="G787" i="3" s="1"/>
  <c r="D783" i="3"/>
  <c r="E783" i="3" s="1"/>
  <c r="F783" i="3" s="1"/>
  <c r="G783" i="3" s="1"/>
  <c r="D779" i="3"/>
  <c r="E779" i="3" s="1"/>
  <c r="F779" i="3" s="1"/>
  <c r="G779" i="3" s="1"/>
  <c r="D775" i="3"/>
  <c r="E775" i="3" s="1"/>
  <c r="F775" i="3" s="1"/>
  <c r="G775" i="3" s="1"/>
  <c r="D771" i="3"/>
  <c r="E771" i="3" s="1"/>
  <c r="F771" i="3" s="1"/>
  <c r="G771" i="3" s="1"/>
  <c r="D767" i="3"/>
  <c r="E767" i="3" s="1"/>
  <c r="F767" i="3" s="1"/>
  <c r="G767" i="3" s="1"/>
  <c r="D763" i="3"/>
  <c r="E763" i="3" s="1"/>
  <c r="F763" i="3" s="1"/>
  <c r="G763" i="3" s="1"/>
  <c r="D759" i="3"/>
  <c r="E759" i="3" s="1"/>
  <c r="F759" i="3" s="1"/>
  <c r="G759" i="3" s="1"/>
  <c r="D755" i="3"/>
  <c r="E755" i="3" s="1"/>
  <c r="F755" i="3" s="1"/>
  <c r="G755" i="3" s="1"/>
  <c r="D751" i="3"/>
  <c r="E751" i="3" s="1"/>
  <c r="F751" i="3" s="1"/>
  <c r="G751" i="3" s="1"/>
  <c r="D747" i="3"/>
  <c r="E747" i="3" s="1"/>
  <c r="F747" i="3" s="1"/>
  <c r="G747" i="3" s="1"/>
  <c r="D743" i="3"/>
  <c r="E743" i="3" s="1"/>
  <c r="F743" i="3" s="1"/>
  <c r="G743" i="3" s="1"/>
  <c r="D739" i="3"/>
  <c r="E739" i="3" s="1"/>
  <c r="F739" i="3" s="1"/>
  <c r="G739" i="3" s="1"/>
  <c r="D735" i="3"/>
  <c r="E735" i="3" s="1"/>
  <c r="F735" i="3" s="1"/>
  <c r="G735" i="3" s="1"/>
  <c r="D731" i="3"/>
  <c r="E731" i="3" s="1"/>
  <c r="F731" i="3" s="1"/>
  <c r="G731" i="3" s="1"/>
  <c r="D727" i="3"/>
  <c r="E727" i="3" s="1"/>
  <c r="F727" i="3" s="1"/>
  <c r="G727" i="3" s="1"/>
  <c r="D723" i="3"/>
  <c r="E723" i="3" s="1"/>
  <c r="F723" i="3" s="1"/>
  <c r="G723" i="3" s="1"/>
  <c r="D719" i="3"/>
  <c r="E719" i="3" s="1"/>
  <c r="F719" i="3" s="1"/>
  <c r="G719" i="3" s="1"/>
  <c r="D715" i="3"/>
  <c r="E715" i="3" s="1"/>
  <c r="F715" i="3" s="1"/>
  <c r="G715" i="3" s="1"/>
  <c r="D711" i="3"/>
  <c r="E711" i="3" s="1"/>
  <c r="F711" i="3" s="1"/>
  <c r="G711" i="3" s="1"/>
  <c r="D707" i="3"/>
  <c r="E707" i="3" s="1"/>
  <c r="F707" i="3" s="1"/>
  <c r="G707" i="3" s="1"/>
  <c r="D703" i="3"/>
  <c r="E703" i="3" s="1"/>
  <c r="F703" i="3" s="1"/>
  <c r="G703" i="3" s="1"/>
  <c r="D699" i="3"/>
  <c r="E699" i="3" s="1"/>
  <c r="F699" i="3" s="1"/>
  <c r="G699" i="3" s="1"/>
  <c r="D695" i="3"/>
  <c r="E695" i="3" s="1"/>
  <c r="F695" i="3" s="1"/>
  <c r="G695" i="3" s="1"/>
  <c r="D691" i="3"/>
  <c r="E691" i="3" s="1"/>
  <c r="F691" i="3" s="1"/>
  <c r="G691" i="3" s="1"/>
  <c r="D687" i="3"/>
  <c r="E687" i="3" s="1"/>
  <c r="F687" i="3" s="1"/>
  <c r="G687" i="3" s="1"/>
  <c r="D683" i="3"/>
  <c r="E683" i="3" s="1"/>
  <c r="F683" i="3" s="1"/>
  <c r="G683" i="3" s="1"/>
  <c r="D679" i="3"/>
  <c r="E679" i="3" s="1"/>
  <c r="F679" i="3" s="1"/>
  <c r="G679" i="3" s="1"/>
  <c r="D675" i="3"/>
  <c r="E675" i="3" s="1"/>
  <c r="F675" i="3" s="1"/>
  <c r="G675" i="3" s="1"/>
  <c r="D671" i="3"/>
  <c r="E671" i="3" s="1"/>
  <c r="F671" i="3" s="1"/>
  <c r="G671" i="3" s="1"/>
  <c r="D667" i="3"/>
  <c r="E667" i="3" s="1"/>
  <c r="F667" i="3" s="1"/>
  <c r="G667" i="3" s="1"/>
  <c r="D663" i="3"/>
  <c r="E663" i="3" s="1"/>
  <c r="F663" i="3" s="1"/>
  <c r="G663" i="3" s="1"/>
  <c r="D659" i="3"/>
  <c r="E659" i="3" s="1"/>
  <c r="F659" i="3" s="1"/>
  <c r="G659" i="3" s="1"/>
  <c r="D655" i="3"/>
  <c r="E655" i="3" s="1"/>
  <c r="F655" i="3" s="1"/>
  <c r="G655" i="3" s="1"/>
  <c r="D651" i="3"/>
  <c r="E651" i="3" s="1"/>
  <c r="F651" i="3" s="1"/>
  <c r="G651" i="3" s="1"/>
  <c r="D647" i="3"/>
  <c r="E647" i="3" s="1"/>
  <c r="F647" i="3" s="1"/>
  <c r="G647" i="3" s="1"/>
  <c r="D643" i="3"/>
  <c r="E643" i="3" s="1"/>
  <c r="F643" i="3" s="1"/>
  <c r="G643" i="3" s="1"/>
  <c r="D639" i="3"/>
  <c r="E639" i="3" s="1"/>
  <c r="F639" i="3" s="1"/>
  <c r="G639" i="3" s="1"/>
  <c r="D635" i="3"/>
  <c r="E635" i="3" s="1"/>
  <c r="F635" i="3" s="1"/>
  <c r="G635" i="3" s="1"/>
  <c r="D631" i="3"/>
  <c r="E631" i="3" s="1"/>
  <c r="F631" i="3" s="1"/>
  <c r="G631" i="3" s="1"/>
  <c r="D627" i="3"/>
  <c r="E627" i="3" s="1"/>
  <c r="F627" i="3" s="1"/>
  <c r="G627" i="3" s="1"/>
  <c r="D623" i="3"/>
  <c r="E623" i="3" s="1"/>
  <c r="F623" i="3" s="1"/>
  <c r="G623" i="3" s="1"/>
  <c r="D619" i="3"/>
  <c r="E619" i="3" s="1"/>
  <c r="F619" i="3" s="1"/>
  <c r="G619" i="3" s="1"/>
  <c r="D615" i="3"/>
  <c r="E615" i="3" s="1"/>
  <c r="F615" i="3" s="1"/>
  <c r="G615" i="3" s="1"/>
  <c r="D611" i="3"/>
  <c r="E611" i="3" s="1"/>
  <c r="F611" i="3" s="1"/>
  <c r="G611" i="3" s="1"/>
  <c r="D607" i="3"/>
  <c r="E607" i="3" s="1"/>
  <c r="F607" i="3" s="1"/>
  <c r="G607" i="3" s="1"/>
  <c r="D603" i="3"/>
  <c r="E603" i="3" s="1"/>
  <c r="F603" i="3" s="1"/>
  <c r="G603" i="3" s="1"/>
  <c r="D599" i="3"/>
  <c r="E599" i="3" s="1"/>
  <c r="F599" i="3" s="1"/>
  <c r="G599" i="3" s="1"/>
  <c r="D595" i="3"/>
  <c r="E595" i="3" s="1"/>
  <c r="F595" i="3" s="1"/>
  <c r="G595" i="3" s="1"/>
  <c r="D591" i="3"/>
  <c r="E591" i="3" s="1"/>
  <c r="F591" i="3" s="1"/>
  <c r="G591" i="3" s="1"/>
  <c r="D587" i="3"/>
  <c r="E587" i="3" s="1"/>
  <c r="F587" i="3" s="1"/>
  <c r="G587" i="3" s="1"/>
  <c r="D583" i="3"/>
  <c r="E583" i="3" s="1"/>
  <c r="F583" i="3" s="1"/>
  <c r="G583" i="3" s="1"/>
  <c r="D579" i="3"/>
  <c r="E579" i="3" s="1"/>
  <c r="F579" i="3" s="1"/>
  <c r="G579" i="3" s="1"/>
  <c r="D575" i="3"/>
  <c r="E575" i="3" s="1"/>
  <c r="F575" i="3" s="1"/>
  <c r="G575" i="3" s="1"/>
  <c r="D571" i="3"/>
  <c r="E571" i="3" s="1"/>
  <c r="F571" i="3" s="1"/>
  <c r="G571" i="3" s="1"/>
  <c r="D567" i="3"/>
  <c r="E567" i="3" s="1"/>
  <c r="F567" i="3" s="1"/>
  <c r="G567" i="3" s="1"/>
  <c r="D563" i="3"/>
  <c r="E563" i="3" s="1"/>
  <c r="F563" i="3" s="1"/>
  <c r="G563" i="3" s="1"/>
  <c r="D559" i="3"/>
  <c r="E559" i="3" s="1"/>
  <c r="F559" i="3" s="1"/>
  <c r="G559" i="3" s="1"/>
  <c r="D555" i="3"/>
  <c r="E555" i="3" s="1"/>
  <c r="F555" i="3" s="1"/>
  <c r="G555" i="3" s="1"/>
  <c r="D551" i="3"/>
  <c r="E551" i="3" s="1"/>
  <c r="F551" i="3" s="1"/>
  <c r="G551" i="3" s="1"/>
  <c r="D547" i="3"/>
  <c r="E547" i="3" s="1"/>
  <c r="F547" i="3" s="1"/>
  <c r="G547" i="3" s="1"/>
  <c r="D543" i="3"/>
  <c r="E543" i="3" s="1"/>
  <c r="F543" i="3" s="1"/>
  <c r="G543" i="3" s="1"/>
  <c r="D539" i="3"/>
  <c r="E539" i="3" s="1"/>
  <c r="F539" i="3" s="1"/>
  <c r="G539" i="3" s="1"/>
  <c r="D535" i="3"/>
  <c r="E535" i="3" s="1"/>
  <c r="F535" i="3" s="1"/>
  <c r="G535" i="3" s="1"/>
  <c r="D531" i="3"/>
  <c r="E531" i="3" s="1"/>
  <c r="F531" i="3" s="1"/>
  <c r="G531" i="3" s="1"/>
  <c r="D527" i="3"/>
  <c r="E527" i="3" s="1"/>
  <c r="F527" i="3" s="1"/>
  <c r="G527" i="3" s="1"/>
  <c r="D523" i="3"/>
  <c r="E523" i="3" s="1"/>
  <c r="F523" i="3" s="1"/>
  <c r="G523" i="3" s="1"/>
  <c r="D519" i="3"/>
  <c r="E519" i="3" s="1"/>
  <c r="F519" i="3" s="1"/>
  <c r="G519" i="3" s="1"/>
  <c r="D515" i="3"/>
  <c r="E515" i="3" s="1"/>
  <c r="F515" i="3" s="1"/>
  <c r="G515" i="3" s="1"/>
  <c r="D511" i="3"/>
  <c r="E511" i="3" s="1"/>
  <c r="F511" i="3" s="1"/>
  <c r="G511" i="3" s="1"/>
  <c r="D507" i="3"/>
  <c r="E507" i="3" s="1"/>
  <c r="F507" i="3" s="1"/>
  <c r="G507" i="3" s="1"/>
  <c r="D503" i="3"/>
  <c r="E503" i="3" s="1"/>
  <c r="F503" i="3" s="1"/>
  <c r="G503" i="3" s="1"/>
  <c r="D499" i="3"/>
  <c r="E499" i="3" s="1"/>
  <c r="F499" i="3" s="1"/>
  <c r="G499" i="3" s="1"/>
  <c r="D495" i="3"/>
  <c r="E495" i="3" s="1"/>
  <c r="F495" i="3" s="1"/>
  <c r="G495" i="3" s="1"/>
  <c r="D491" i="3"/>
  <c r="E491" i="3" s="1"/>
  <c r="F491" i="3" s="1"/>
  <c r="G491" i="3" s="1"/>
  <c r="D487" i="3"/>
  <c r="E487" i="3" s="1"/>
  <c r="F487" i="3" s="1"/>
  <c r="G487" i="3" s="1"/>
  <c r="D483" i="3"/>
  <c r="E483" i="3" s="1"/>
  <c r="F483" i="3" s="1"/>
  <c r="G483" i="3" s="1"/>
  <c r="D479" i="3"/>
  <c r="E479" i="3" s="1"/>
  <c r="F479" i="3" s="1"/>
  <c r="G479" i="3" s="1"/>
  <c r="D475" i="3"/>
  <c r="E475" i="3" s="1"/>
  <c r="F475" i="3" s="1"/>
  <c r="G475" i="3" s="1"/>
  <c r="D471" i="3"/>
  <c r="E471" i="3" s="1"/>
  <c r="F471" i="3" s="1"/>
  <c r="G471" i="3" s="1"/>
  <c r="D467" i="3"/>
  <c r="E467" i="3" s="1"/>
  <c r="F467" i="3" s="1"/>
  <c r="G467" i="3" s="1"/>
  <c r="D463" i="3"/>
  <c r="E463" i="3" s="1"/>
  <c r="F463" i="3" s="1"/>
  <c r="G463" i="3" s="1"/>
  <c r="D459" i="3"/>
  <c r="E459" i="3" s="1"/>
  <c r="F459" i="3" s="1"/>
  <c r="G459" i="3" s="1"/>
  <c r="D455" i="3"/>
  <c r="E455" i="3" s="1"/>
  <c r="F455" i="3" s="1"/>
  <c r="G455" i="3" s="1"/>
  <c r="D451" i="3"/>
  <c r="E451" i="3" s="1"/>
  <c r="F451" i="3" s="1"/>
  <c r="G451" i="3" s="1"/>
  <c r="D447" i="3"/>
  <c r="E447" i="3" s="1"/>
  <c r="F447" i="3" s="1"/>
  <c r="G447" i="3" s="1"/>
  <c r="D443" i="3"/>
  <c r="E443" i="3" s="1"/>
  <c r="F443" i="3" s="1"/>
  <c r="G443" i="3" s="1"/>
  <c r="D439" i="3"/>
  <c r="E439" i="3" s="1"/>
  <c r="F439" i="3" s="1"/>
  <c r="G439" i="3" s="1"/>
  <c r="D435" i="3"/>
  <c r="E435" i="3" s="1"/>
  <c r="F435" i="3" s="1"/>
  <c r="G435" i="3" s="1"/>
  <c r="D431" i="3"/>
  <c r="E431" i="3" s="1"/>
  <c r="F431" i="3" s="1"/>
  <c r="G431" i="3" s="1"/>
  <c r="D427" i="3"/>
  <c r="E427" i="3" s="1"/>
  <c r="F427" i="3" s="1"/>
  <c r="G427" i="3" s="1"/>
  <c r="D423" i="3"/>
  <c r="E423" i="3" s="1"/>
  <c r="F423" i="3" s="1"/>
  <c r="G423" i="3" s="1"/>
  <c r="D419" i="3"/>
  <c r="E419" i="3" s="1"/>
  <c r="F419" i="3" s="1"/>
  <c r="G419" i="3" s="1"/>
  <c r="D415" i="3"/>
  <c r="E415" i="3" s="1"/>
  <c r="F415" i="3" s="1"/>
  <c r="G415" i="3" s="1"/>
  <c r="D411" i="3"/>
  <c r="E411" i="3" s="1"/>
  <c r="F411" i="3" s="1"/>
  <c r="G411" i="3" s="1"/>
  <c r="D407" i="3"/>
  <c r="E407" i="3" s="1"/>
  <c r="F407" i="3" s="1"/>
  <c r="G407" i="3" s="1"/>
  <c r="D403" i="3"/>
  <c r="E403" i="3" s="1"/>
  <c r="F403" i="3" s="1"/>
  <c r="G403" i="3" s="1"/>
  <c r="D399" i="3"/>
  <c r="E399" i="3" s="1"/>
  <c r="F399" i="3" s="1"/>
  <c r="G399" i="3" s="1"/>
  <c r="D395" i="3"/>
  <c r="E395" i="3" s="1"/>
  <c r="F395" i="3" s="1"/>
  <c r="G395" i="3" s="1"/>
  <c r="D391" i="3"/>
  <c r="E391" i="3" s="1"/>
  <c r="F391" i="3" s="1"/>
  <c r="G391" i="3" s="1"/>
  <c r="D387" i="3"/>
  <c r="E387" i="3" s="1"/>
  <c r="F387" i="3" s="1"/>
  <c r="G387" i="3" s="1"/>
  <c r="D383" i="3"/>
  <c r="E383" i="3" s="1"/>
  <c r="F383" i="3" s="1"/>
  <c r="G383" i="3" s="1"/>
  <c r="D379" i="3"/>
  <c r="E379" i="3" s="1"/>
  <c r="F379" i="3" s="1"/>
  <c r="G379" i="3" s="1"/>
  <c r="D375" i="3"/>
  <c r="E375" i="3" s="1"/>
  <c r="F375" i="3" s="1"/>
  <c r="G375" i="3" s="1"/>
  <c r="D371" i="3"/>
  <c r="E371" i="3" s="1"/>
  <c r="F371" i="3" s="1"/>
  <c r="G371" i="3" s="1"/>
  <c r="D367" i="3"/>
  <c r="E367" i="3" s="1"/>
  <c r="F367" i="3" s="1"/>
  <c r="G367" i="3" s="1"/>
  <c r="D363" i="3"/>
  <c r="E363" i="3" s="1"/>
  <c r="F363" i="3" s="1"/>
  <c r="G363" i="3" s="1"/>
  <c r="D359" i="3"/>
  <c r="E359" i="3" s="1"/>
  <c r="F359" i="3" s="1"/>
  <c r="G359" i="3" s="1"/>
  <c r="D355" i="3"/>
  <c r="E355" i="3" s="1"/>
  <c r="F355" i="3" s="1"/>
  <c r="G355" i="3" s="1"/>
  <c r="D351" i="3"/>
  <c r="E351" i="3" s="1"/>
  <c r="F351" i="3" s="1"/>
  <c r="G351" i="3" s="1"/>
  <c r="D347" i="3"/>
  <c r="E347" i="3" s="1"/>
  <c r="F347" i="3" s="1"/>
  <c r="G347" i="3" s="1"/>
  <c r="D677" i="3"/>
  <c r="D673" i="3"/>
  <c r="D669" i="3"/>
  <c r="D665" i="3"/>
  <c r="D661" i="3"/>
  <c r="D657" i="3"/>
  <c r="D653" i="3"/>
  <c r="D649" i="3"/>
  <c r="D645" i="3"/>
  <c r="D641" i="3"/>
  <c r="D637" i="3"/>
  <c r="D633" i="3"/>
  <c r="D629" i="3"/>
  <c r="D625" i="3"/>
  <c r="D621" i="3"/>
  <c r="D617" i="3"/>
  <c r="D613" i="3"/>
  <c r="D609" i="3"/>
  <c r="D605" i="3"/>
  <c r="D601" i="3"/>
  <c r="D597" i="3"/>
  <c r="D593" i="3"/>
  <c r="D589" i="3"/>
  <c r="D585" i="3"/>
  <c r="D581" i="3"/>
  <c r="D577" i="3"/>
  <c r="D573" i="3"/>
  <c r="D569" i="3"/>
  <c r="D565" i="3"/>
  <c r="D561" i="3"/>
  <c r="D557" i="3"/>
  <c r="D553" i="3"/>
  <c r="D549" i="3"/>
  <c r="D545" i="3"/>
  <c r="D541" i="3"/>
  <c r="D537" i="3"/>
  <c r="D533" i="3"/>
  <c r="D529" i="3"/>
  <c r="D525" i="3"/>
  <c r="D521" i="3"/>
  <c r="D517" i="3"/>
  <c r="D513" i="3"/>
  <c r="D509" i="3"/>
  <c r="D505" i="3"/>
  <c r="D501" i="3"/>
  <c r="D497" i="3"/>
  <c r="D493" i="3"/>
  <c r="D489" i="3"/>
  <c r="D485" i="3"/>
  <c r="D481" i="3"/>
  <c r="D477" i="3"/>
  <c r="D473" i="3"/>
  <c r="D469" i="3"/>
  <c r="D465" i="3"/>
  <c r="D461" i="3"/>
  <c r="D457" i="3"/>
  <c r="D453" i="3"/>
  <c r="D449" i="3"/>
  <c r="D445" i="3"/>
  <c r="D441" i="3"/>
  <c r="D437" i="3"/>
  <c r="D433" i="3"/>
  <c r="D429" i="3"/>
  <c r="D425" i="3"/>
  <c r="D421" i="3"/>
  <c r="D417" i="3"/>
  <c r="D413" i="3"/>
  <c r="D409" i="3"/>
  <c r="D405" i="3"/>
  <c r="D401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5" i="3"/>
  <c r="D261" i="3"/>
  <c r="D257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189" i="3"/>
  <c r="D185" i="3"/>
  <c r="D181" i="3"/>
  <c r="D177" i="3"/>
  <c r="D173" i="3"/>
  <c r="D169" i="3"/>
  <c r="D165" i="3"/>
  <c r="D161" i="3"/>
  <c r="D157" i="3"/>
  <c r="D153" i="3"/>
  <c r="D149" i="3"/>
  <c r="D145" i="3"/>
  <c r="D141" i="3"/>
  <c r="D137" i="3"/>
  <c r="D133" i="3"/>
  <c r="D129" i="3"/>
  <c r="D125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D343" i="3"/>
  <c r="E343" i="3" s="1"/>
  <c r="F343" i="3" s="1"/>
  <c r="G343" i="3" s="1"/>
  <c r="D339" i="3"/>
  <c r="E339" i="3" s="1"/>
  <c r="F339" i="3" s="1"/>
  <c r="G339" i="3" s="1"/>
  <c r="D335" i="3"/>
  <c r="E335" i="3" s="1"/>
  <c r="F335" i="3" s="1"/>
  <c r="G335" i="3" s="1"/>
  <c r="D331" i="3"/>
  <c r="E331" i="3" s="1"/>
  <c r="F331" i="3" s="1"/>
  <c r="G331" i="3" s="1"/>
  <c r="D327" i="3"/>
  <c r="E327" i="3" s="1"/>
  <c r="F327" i="3" s="1"/>
  <c r="G327" i="3" s="1"/>
  <c r="D323" i="3"/>
  <c r="E323" i="3" s="1"/>
  <c r="F323" i="3" s="1"/>
  <c r="G323" i="3" s="1"/>
  <c r="D319" i="3"/>
  <c r="E319" i="3" s="1"/>
  <c r="F319" i="3" s="1"/>
  <c r="G319" i="3" s="1"/>
  <c r="D315" i="3"/>
  <c r="E315" i="3" s="1"/>
  <c r="F315" i="3" s="1"/>
  <c r="G315" i="3" s="1"/>
  <c r="D311" i="3"/>
  <c r="E311" i="3" s="1"/>
  <c r="F311" i="3" s="1"/>
  <c r="G311" i="3" s="1"/>
  <c r="D307" i="3"/>
  <c r="E307" i="3" s="1"/>
  <c r="F307" i="3" s="1"/>
  <c r="G307" i="3" s="1"/>
  <c r="D303" i="3"/>
  <c r="E303" i="3" s="1"/>
  <c r="F303" i="3" s="1"/>
  <c r="G303" i="3" s="1"/>
  <c r="D299" i="3"/>
  <c r="E299" i="3" s="1"/>
  <c r="F299" i="3" s="1"/>
  <c r="G299" i="3" s="1"/>
  <c r="D295" i="3"/>
  <c r="E295" i="3" s="1"/>
  <c r="F295" i="3" s="1"/>
  <c r="G295" i="3" s="1"/>
  <c r="D291" i="3"/>
  <c r="E291" i="3" s="1"/>
  <c r="F291" i="3" s="1"/>
  <c r="G291" i="3" s="1"/>
  <c r="D287" i="3"/>
  <c r="E287" i="3" s="1"/>
  <c r="F287" i="3" s="1"/>
  <c r="G287" i="3" s="1"/>
  <c r="D283" i="3"/>
  <c r="E283" i="3" s="1"/>
  <c r="F283" i="3" s="1"/>
  <c r="G283" i="3" s="1"/>
  <c r="D279" i="3"/>
  <c r="E279" i="3" s="1"/>
  <c r="F279" i="3" s="1"/>
  <c r="G279" i="3" s="1"/>
  <c r="D275" i="3"/>
  <c r="E275" i="3" s="1"/>
  <c r="F275" i="3" s="1"/>
  <c r="G275" i="3" s="1"/>
  <c r="D271" i="3"/>
  <c r="E271" i="3" s="1"/>
  <c r="F271" i="3" s="1"/>
  <c r="G271" i="3" s="1"/>
  <c r="D267" i="3"/>
  <c r="E267" i="3" s="1"/>
  <c r="F267" i="3" s="1"/>
  <c r="G267" i="3" s="1"/>
  <c r="D263" i="3"/>
  <c r="E263" i="3" s="1"/>
  <c r="F263" i="3" s="1"/>
  <c r="G263" i="3" s="1"/>
  <c r="D259" i="3"/>
  <c r="E259" i="3" s="1"/>
  <c r="F259" i="3" s="1"/>
  <c r="G259" i="3" s="1"/>
  <c r="D255" i="3"/>
  <c r="E255" i="3" s="1"/>
  <c r="F255" i="3" s="1"/>
  <c r="G255" i="3" s="1"/>
  <c r="D251" i="3"/>
  <c r="E251" i="3" s="1"/>
  <c r="F251" i="3" s="1"/>
  <c r="G251" i="3" s="1"/>
  <c r="D247" i="3"/>
  <c r="E247" i="3" s="1"/>
  <c r="F247" i="3" s="1"/>
  <c r="G247" i="3" s="1"/>
  <c r="D243" i="3"/>
  <c r="E243" i="3" s="1"/>
  <c r="F243" i="3" s="1"/>
  <c r="G243" i="3" s="1"/>
  <c r="D239" i="3"/>
  <c r="E239" i="3" s="1"/>
  <c r="F239" i="3" s="1"/>
  <c r="G239" i="3" s="1"/>
  <c r="D235" i="3"/>
  <c r="E235" i="3" s="1"/>
  <c r="F235" i="3" s="1"/>
  <c r="G235" i="3" s="1"/>
  <c r="D231" i="3"/>
  <c r="E231" i="3" s="1"/>
  <c r="F231" i="3" s="1"/>
  <c r="G231" i="3" s="1"/>
  <c r="D227" i="3"/>
  <c r="E227" i="3" s="1"/>
  <c r="F227" i="3" s="1"/>
  <c r="G227" i="3" s="1"/>
  <c r="D223" i="3"/>
  <c r="E223" i="3" s="1"/>
  <c r="F223" i="3" s="1"/>
  <c r="G223" i="3" s="1"/>
  <c r="D219" i="3"/>
  <c r="E219" i="3" s="1"/>
  <c r="F219" i="3" s="1"/>
  <c r="G219" i="3" s="1"/>
  <c r="D215" i="3"/>
  <c r="E215" i="3" s="1"/>
  <c r="F215" i="3" s="1"/>
  <c r="G215" i="3" s="1"/>
  <c r="D211" i="3"/>
  <c r="E211" i="3" s="1"/>
  <c r="F211" i="3" s="1"/>
  <c r="G211" i="3" s="1"/>
  <c r="D207" i="3"/>
  <c r="E207" i="3" s="1"/>
  <c r="F207" i="3" s="1"/>
  <c r="G207" i="3" s="1"/>
  <c r="D203" i="3"/>
  <c r="E203" i="3" s="1"/>
  <c r="F203" i="3" s="1"/>
  <c r="G203" i="3" s="1"/>
  <c r="D199" i="3"/>
  <c r="E199" i="3" s="1"/>
  <c r="F199" i="3" s="1"/>
  <c r="G199" i="3" s="1"/>
  <c r="D195" i="3"/>
  <c r="E195" i="3" s="1"/>
  <c r="F195" i="3" s="1"/>
  <c r="G195" i="3" s="1"/>
  <c r="D191" i="3"/>
  <c r="E191" i="3" s="1"/>
  <c r="F191" i="3" s="1"/>
  <c r="G191" i="3" s="1"/>
  <c r="D187" i="3"/>
  <c r="E187" i="3" s="1"/>
  <c r="F187" i="3" s="1"/>
  <c r="G187" i="3" s="1"/>
  <c r="D183" i="3"/>
  <c r="E183" i="3" s="1"/>
  <c r="F183" i="3" s="1"/>
  <c r="G183" i="3" s="1"/>
  <c r="D179" i="3"/>
  <c r="E179" i="3" s="1"/>
  <c r="F179" i="3" s="1"/>
  <c r="G179" i="3" s="1"/>
  <c r="D175" i="3"/>
  <c r="E175" i="3" s="1"/>
  <c r="F175" i="3" s="1"/>
  <c r="G175" i="3" s="1"/>
  <c r="D171" i="3"/>
  <c r="E171" i="3" s="1"/>
  <c r="F171" i="3" s="1"/>
  <c r="G171" i="3" s="1"/>
  <c r="D167" i="3"/>
  <c r="E167" i="3" s="1"/>
  <c r="F167" i="3" s="1"/>
  <c r="G167" i="3" s="1"/>
  <c r="D163" i="3"/>
  <c r="E163" i="3" s="1"/>
  <c r="F163" i="3" s="1"/>
  <c r="G163" i="3" s="1"/>
  <c r="D159" i="3"/>
  <c r="E159" i="3" s="1"/>
  <c r="F159" i="3" s="1"/>
  <c r="G159" i="3" s="1"/>
  <c r="D155" i="3"/>
  <c r="E155" i="3" s="1"/>
  <c r="F155" i="3" s="1"/>
  <c r="G155" i="3" s="1"/>
  <c r="D151" i="3"/>
  <c r="E151" i="3" s="1"/>
  <c r="F151" i="3" s="1"/>
  <c r="G151" i="3" s="1"/>
  <c r="D147" i="3"/>
  <c r="E147" i="3" s="1"/>
  <c r="F147" i="3" s="1"/>
  <c r="G147" i="3" s="1"/>
  <c r="D143" i="3"/>
  <c r="E143" i="3" s="1"/>
  <c r="F143" i="3" s="1"/>
  <c r="G143" i="3" s="1"/>
  <c r="D139" i="3"/>
  <c r="E139" i="3" s="1"/>
  <c r="F139" i="3" s="1"/>
  <c r="G139" i="3" s="1"/>
  <c r="D135" i="3"/>
  <c r="E135" i="3" s="1"/>
  <c r="F135" i="3" s="1"/>
  <c r="G135" i="3" s="1"/>
  <c r="D131" i="3"/>
  <c r="E131" i="3" s="1"/>
  <c r="F131" i="3" s="1"/>
  <c r="G131" i="3" s="1"/>
  <c r="D127" i="3"/>
  <c r="E127" i="3" s="1"/>
  <c r="F127" i="3" s="1"/>
  <c r="G127" i="3" s="1"/>
  <c r="D123" i="3"/>
  <c r="E123" i="3" s="1"/>
  <c r="F123" i="3" s="1"/>
  <c r="G123" i="3" s="1"/>
  <c r="D119" i="3"/>
  <c r="E119" i="3" s="1"/>
  <c r="F119" i="3" s="1"/>
  <c r="G119" i="3" s="1"/>
  <c r="D115" i="3"/>
  <c r="E115" i="3" s="1"/>
  <c r="F115" i="3" s="1"/>
  <c r="G115" i="3" s="1"/>
  <c r="D111" i="3"/>
  <c r="E111" i="3" s="1"/>
  <c r="F111" i="3" s="1"/>
  <c r="G111" i="3" s="1"/>
  <c r="D107" i="3"/>
  <c r="E107" i="3" s="1"/>
  <c r="F107" i="3" s="1"/>
  <c r="G107" i="3" s="1"/>
  <c r="D103" i="3"/>
  <c r="E103" i="3" s="1"/>
  <c r="F103" i="3" s="1"/>
  <c r="G103" i="3" s="1"/>
  <c r="D99" i="3"/>
  <c r="E99" i="3" s="1"/>
  <c r="F99" i="3" s="1"/>
  <c r="G99" i="3" s="1"/>
  <c r="D95" i="3"/>
  <c r="E95" i="3" s="1"/>
  <c r="F95" i="3" s="1"/>
  <c r="G95" i="3" s="1"/>
  <c r="D91" i="3"/>
  <c r="E91" i="3" s="1"/>
  <c r="F91" i="3" s="1"/>
  <c r="G91" i="3" s="1"/>
  <c r="D87" i="3"/>
  <c r="E87" i="3" s="1"/>
  <c r="F87" i="3" s="1"/>
  <c r="G87" i="3" s="1"/>
  <c r="D83" i="3"/>
  <c r="E83" i="3" s="1"/>
  <c r="F83" i="3" s="1"/>
  <c r="G83" i="3" s="1"/>
  <c r="D79" i="3"/>
  <c r="E79" i="3" s="1"/>
  <c r="F79" i="3" s="1"/>
  <c r="G79" i="3" s="1"/>
  <c r="D75" i="3"/>
  <c r="E75" i="3" s="1"/>
  <c r="F75" i="3" s="1"/>
  <c r="G75" i="3" s="1"/>
  <c r="D71" i="3"/>
  <c r="E71" i="3" s="1"/>
  <c r="F71" i="3" s="1"/>
  <c r="G71" i="3" s="1"/>
  <c r="D67" i="3"/>
  <c r="E67" i="3" s="1"/>
  <c r="F67" i="3" s="1"/>
  <c r="G67" i="3" s="1"/>
  <c r="D63" i="3"/>
  <c r="E63" i="3" s="1"/>
  <c r="F63" i="3" s="1"/>
  <c r="G63" i="3" s="1"/>
  <c r="D59" i="3"/>
  <c r="E59" i="3" s="1"/>
  <c r="F59" i="3" s="1"/>
  <c r="G59" i="3" s="1"/>
  <c r="D55" i="3"/>
  <c r="E55" i="3" s="1"/>
  <c r="F55" i="3" s="1"/>
  <c r="G55" i="3" s="1"/>
  <c r="D51" i="3"/>
  <c r="E51" i="3" s="1"/>
  <c r="F51" i="3" s="1"/>
  <c r="G51" i="3" s="1"/>
  <c r="D47" i="3"/>
  <c r="E47" i="3" s="1"/>
  <c r="F47" i="3" s="1"/>
  <c r="G47" i="3" s="1"/>
  <c r="D43" i="3"/>
  <c r="E43" i="3" s="1"/>
  <c r="F43" i="3" s="1"/>
  <c r="G43" i="3" s="1"/>
  <c r="D39" i="3"/>
  <c r="E39" i="3" s="1"/>
  <c r="F39" i="3" s="1"/>
  <c r="G39" i="3" s="1"/>
  <c r="D35" i="3"/>
  <c r="E35" i="3" s="1"/>
  <c r="F35" i="3" s="1"/>
  <c r="G35" i="3" s="1"/>
  <c r="D31" i="3"/>
  <c r="E31" i="3" s="1"/>
  <c r="F31" i="3" s="1"/>
  <c r="G31" i="3" s="1"/>
  <c r="D27" i="3"/>
  <c r="E27" i="3" s="1"/>
  <c r="F27" i="3" s="1"/>
  <c r="G27" i="3" s="1"/>
  <c r="D23" i="3"/>
  <c r="E23" i="3" s="1"/>
  <c r="F23" i="3" s="1"/>
  <c r="G23" i="3" s="1"/>
  <c r="D19" i="3"/>
  <c r="E19" i="3" s="1"/>
  <c r="F19" i="3" s="1"/>
  <c r="G19" i="3" s="1"/>
  <c r="D15" i="3"/>
  <c r="E15" i="3" s="1"/>
  <c r="F15" i="3" s="1"/>
  <c r="G15" i="3" s="1"/>
  <c r="D11" i="3"/>
  <c r="E11" i="3" s="1"/>
  <c r="F11" i="3" s="1"/>
  <c r="G11" i="3" s="1"/>
  <c r="D7" i="3"/>
  <c r="E7" i="3" s="1"/>
  <c r="F7" i="3" s="1"/>
  <c r="G7" i="3" s="1"/>
  <c r="E1347" i="3"/>
  <c r="F1347" i="3" s="1"/>
  <c r="G1347" i="3" s="1"/>
  <c r="E1343" i="3"/>
  <c r="F1343" i="3" s="1"/>
  <c r="G1343" i="3" s="1"/>
  <c r="E1339" i="3"/>
  <c r="F1339" i="3" s="1"/>
  <c r="G1339" i="3" s="1"/>
  <c r="E1335" i="3"/>
  <c r="F1335" i="3" s="1"/>
  <c r="G1335" i="3" s="1"/>
  <c r="E1331" i="3"/>
  <c r="F1331" i="3" s="1"/>
  <c r="G1331" i="3" s="1"/>
  <c r="E1327" i="3"/>
  <c r="F1327" i="3" s="1"/>
  <c r="G1327" i="3" s="1"/>
  <c r="E1323" i="3"/>
  <c r="F1323" i="3" s="1"/>
  <c r="G1323" i="3" s="1"/>
  <c r="E1319" i="3"/>
  <c r="F1319" i="3" s="1"/>
  <c r="G1319" i="3" s="1"/>
  <c r="E1315" i="3"/>
  <c r="F1315" i="3" s="1"/>
  <c r="G1315" i="3" s="1"/>
  <c r="E1311" i="3"/>
  <c r="F1311" i="3" s="1"/>
  <c r="G1311" i="3" s="1"/>
  <c r="E1307" i="3"/>
  <c r="F1307" i="3" s="1"/>
  <c r="G1307" i="3" s="1"/>
  <c r="E1303" i="3"/>
  <c r="F1303" i="3" s="1"/>
  <c r="G1303" i="3" s="1"/>
  <c r="E1283" i="3"/>
  <c r="F1283" i="3" s="1"/>
  <c r="G1283" i="3" s="1"/>
  <c r="E1103" i="3"/>
  <c r="F1103" i="3" s="1"/>
  <c r="G1103" i="3" s="1"/>
  <c r="H7" i="3" l="1"/>
  <c r="H39" i="3"/>
  <c r="H71" i="3"/>
  <c r="H103" i="3"/>
  <c r="H135" i="3"/>
  <c r="H167" i="3"/>
  <c r="H199" i="3"/>
  <c r="H215" i="3"/>
  <c r="H247" i="3"/>
  <c r="H279" i="3"/>
  <c r="H311" i="3"/>
  <c r="H359" i="3"/>
  <c r="H391" i="3"/>
  <c r="H423" i="3"/>
  <c r="H455" i="3"/>
  <c r="H487" i="3"/>
  <c r="H519" i="3"/>
  <c r="H551" i="3"/>
  <c r="H583" i="3"/>
  <c r="H615" i="3"/>
  <c r="H647" i="3"/>
  <c r="H679" i="3"/>
  <c r="H711" i="3"/>
  <c r="H743" i="3"/>
  <c r="H775" i="3"/>
  <c r="H807" i="3"/>
  <c r="H839" i="3"/>
  <c r="H871" i="3"/>
  <c r="H903" i="3"/>
  <c r="H935" i="3"/>
  <c r="H951" i="3"/>
  <c r="H983" i="3"/>
  <c r="H1015" i="3"/>
  <c r="H1051" i="3"/>
  <c r="H1083" i="3"/>
  <c r="H1115" i="3"/>
  <c r="H1147" i="3"/>
  <c r="H1179" i="3"/>
  <c r="H1211" i="3"/>
  <c r="H1227" i="3"/>
  <c r="H1259" i="3"/>
  <c r="H1275" i="3"/>
  <c r="H1291" i="3"/>
  <c r="H1307" i="3"/>
  <c r="H1339" i="3"/>
  <c r="H1039" i="3"/>
  <c r="H11" i="3"/>
  <c r="H43" i="3"/>
  <c r="H59" i="3"/>
  <c r="H91" i="3"/>
  <c r="H123" i="3"/>
  <c r="H155" i="3"/>
  <c r="H187" i="3"/>
  <c r="H235" i="3"/>
  <c r="H267" i="3"/>
  <c r="H299" i="3"/>
  <c r="H315" i="3"/>
  <c r="H347" i="3"/>
  <c r="H379" i="3"/>
  <c r="H411" i="3"/>
  <c r="H443" i="3"/>
  <c r="H475" i="3"/>
  <c r="H507" i="3"/>
  <c r="H539" i="3"/>
  <c r="H587" i="3"/>
  <c r="H619" i="3"/>
  <c r="H651" i="3"/>
  <c r="H683" i="3"/>
  <c r="H715" i="3"/>
  <c r="H747" i="3"/>
  <c r="H779" i="3"/>
  <c r="H811" i="3"/>
  <c r="H843" i="3"/>
  <c r="H875" i="3"/>
  <c r="H907" i="3"/>
  <c r="H939" i="3"/>
  <c r="H971" i="3"/>
  <c r="H1003" i="3"/>
  <c r="H1035" i="3"/>
  <c r="H1071" i="3"/>
  <c r="H1103" i="3"/>
  <c r="H1135" i="3"/>
  <c r="H1167" i="3"/>
  <c r="H1199" i="3"/>
  <c r="H1231" i="3"/>
  <c r="H1263" i="3"/>
  <c r="H1279" i="3"/>
  <c r="H1295" i="3"/>
  <c r="H1311" i="3"/>
  <c r="H1343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351" i="3"/>
  <c r="H367" i="3"/>
  <c r="H383" i="3"/>
  <c r="H399" i="3"/>
  <c r="H415" i="3"/>
  <c r="H431" i="3"/>
  <c r="H447" i="3"/>
  <c r="H463" i="3"/>
  <c r="H479" i="3"/>
  <c r="H495" i="3"/>
  <c r="H511" i="3"/>
  <c r="H527" i="3"/>
  <c r="H543" i="3"/>
  <c r="H559" i="3"/>
  <c r="H575" i="3"/>
  <c r="H591" i="3"/>
  <c r="H607" i="3"/>
  <c r="H623" i="3"/>
  <c r="H639" i="3"/>
  <c r="H655" i="3"/>
  <c r="H671" i="3"/>
  <c r="H687" i="3"/>
  <c r="H703" i="3"/>
  <c r="H719" i="3"/>
  <c r="H735" i="3"/>
  <c r="H751" i="3"/>
  <c r="H767" i="3"/>
  <c r="H783" i="3"/>
  <c r="H799" i="3"/>
  <c r="H815" i="3"/>
  <c r="H831" i="3"/>
  <c r="H847" i="3"/>
  <c r="H863" i="3"/>
  <c r="H879" i="3"/>
  <c r="H895" i="3"/>
  <c r="H911" i="3"/>
  <c r="H927" i="3"/>
  <c r="H943" i="3"/>
  <c r="H959" i="3"/>
  <c r="H975" i="3"/>
  <c r="H991" i="3"/>
  <c r="H1007" i="3"/>
  <c r="H1023" i="3"/>
  <c r="H1043" i="3"/>
  <c r="H1059" i="3"/>
  <c r="H1075" i="3"/>
  <c r="H1091" i="3"/>
  <c r="H1107" i="3"/>
  <c r="H1123" i="3"/>
  <c r="H1139" i="3"/>
  <c r="H1155" i="3"/>
  <c r="H1171" i="3"/>
  <c r="H1187" i="3"/>
  <c r="H1203" i="3"/>
  <c r="H1219" i="3"/>
  <c r="H1235" i="3"/>
  <c r="H1251" i="3"/>
  <c r="H1267" i="3"/>
  <c r="H1283" i="3"/>
  <c r="H1299" i="3"/>
  <c r="H1315" i="3"/>
  <c r="H1331" i="3"/>
  <c r="H1347" i="3"/>
  <c r="H23" i="3"/>
  <c r="H55" i="3"/>
  <c r="H87" i="3"/>
  <c r="H119" i="3"/>
  <c r="H151" i="3"/>
  <c r="H183" i="3"/>
  <c r="H231" i="3"/>
  <c r="H263" i="3"/>
  <c r="H295" i="3"/>
  <c r="H327" i="3"/>
  <c r="H343" i="3"/>
  <c r="H375" i="3"/>
  <c r="H407" i="3"/>
  <c r="H439" i="3"/>
  <c r="H471" i="3"/>
  <c r="H503" i="3"/>
  <c r="H535" i="3"/>
  <c r="H567" i="3"/>
  <c r="H599" i="3"/>
  <c r="H631" i="3"/>
  <c r="H663" i="3"/>
  <c r="H695" i="3"/>
  <c r="H727" i="3"/>
  <c r="H759" i="3"/>
  <c r="H791" i="3"/>
  <c r="H823" i="3"/>
  <c r="H855" i="3"/>
  <c r="H887" i="3"/>
  <c r="H919" i="3"/>
  <c r="H967" i="3"/>
  <c r="H999" i="3"/>
  <c r="H1031" i="3"/>
  <c r="H1067" i="3"/>
  <c r="H1099" i="3"/>
  <c r="H1131" i="3"/>
  <c r="H1163" i="3"/>
  <c r="H1195" i="3"/>
  <c r="H1243" i="3"/>
  <c r="H1323" i="3"/>
  <c r="H27" i="3"/>
  <c r="H75" i="3"/>
  <c r="H107" i="3"/>
  <c r="H139" i="3"/>
  <c r="H171" i="3"/>
  <c r="H203" i="3"/>
  <c r="H219" i="3"/>
  <c r="H251" i="3"/>
  <c r="H283" i="3"/>
  <c r="H331" i="3"/>
  <c r="H363" i="3"/>
  <c r="H395" i="3"/>
  <c r="H427" i="3"/>
  <c r="H459" i="3"/>
  <c r="H491" i="3"/>
  <c r="H523" i="3"/>
  <c r="H555" i="3"/>
  <c r="H571" i="3"/>
  <c r="H603" i="3"/>
  <c r="H635" i="3"/>
  <c r="H667" i="3"/>
  <c r="H699" i="3"/>
  <c r="H731" i="3"/>
  <c r="H763" i="3"/>
  <c r="H795" i="3"/>
  <c r="H827" i="3"/>
  <c r="H859" i="3"/>
  <c r="H891" i="3"/>
  <c r="H923" i="3"/>
  <c r="H955" i="3"/>
  <c r="H987" i="3"/>
  <c r="H1019" i="3"/>
  <c r="H1055" i="3"/>
  <c r="H1087" i="3"/>
  <c r="H1119" i="3"/>
  <c r="H1151" i="3"/>
  <c r="H1183" i="3"/>
  <c r="H1215" i="3"/>
  <c r="H1247" i="3"/>
  <c r="H1327" i="3"/>
  <c r="H19" i="3"/>
  <c r="H35" i="3"/>
  <c r="H51" i="3"/>
  <c r="H67" i="3"/>
  <c r="H83" i="3"/>
  <c r="H99" i="3"/>
  <c r="H115" i="3"/>
  <c r="H131" i="3"/>
  <c r="H147" i="3"/>
  <c r="H163" i="3"/>
  <c r="H179" i="3"/>
  <c r="H195" i="3"/>
  <c r="H211" i="3"/>
  <c r="H227" i="3"/>
  <c r="H243" i="3"/>
  <c r="H259" i="3"/>
  <c r="H275" i="3"/>
  <c r="H291" i="3"/>
  <c r="H307" i="3"/>
  <c r="H323" i="3"/>
  <c r="H339" i="3"/>
  <c r="H355" i="3"/>
  <c r="H371" i="3"/>
  <c r="H387" i="3"/>
  <c r="H403" i="3"/>
  <c r="H419" i="3"/>
  <c r="H435" i="3"/>
  <c r="H451" i="3"/>
  <c r="H467" i="3"/>
  <c r="H483" i="3"/>
  <c r="H499" i="3"/>
  <c r="H515" i="3"/>
  <c r="H531" i="3"/>
  <c r="H547" i="3"/>
  <c r="H563" i="3"/>
  <c r="H579" i="3"/>
  <c r="H595" i="3"/>
  <c r="H611" i="3"/>
  <c r="H627" i="3"/>
  <c r="H643" i="3"/>
  <c r="H659" i="3"/>
  <c r="H675" i="3"/>
  <c r="H691" i="3"/>
  <c r="H707" i="3"/>
  <c r="H723" i="3"/>
  <c r="H739" i="3"/>
  <c r="H755" i="3"/>
  <c r="H771" i="3"/>
  <c r="H787" i="3"/>
  <c r="H803" i="3"/>
  <c r="H819" i="3"/>
  <c r="H835" i="3"/>
  <c r="H851" i="3"/>
  <c r="H867" i="3"/>
  <c r="H883" i="3"/>
  <c r="H899" i="3"/>
  <c r="H915" i="3"/>
  <c r="H931" i="3"/>
  <c r="H947" i="3"/>
  <c r="H963" i="3"/>
  <c r="H979" i="3"/>
  <c r="H995" i="3"/>
  <c r="H1011" i="3"/>
  <c r="H1027" i="3"/>
  <c r="H1047" i="3"/>
  <c r="H1063" i="3"/>
  <c r="H1079" i="3"/>
  <c r="H1095" i="3"/>
  <c r="H1111" i="3"/>
  <c r="H1127" i="3"/>
  <c r="H1143" i="3"/>
  <c r="H1159" i="3"/>
  <c r="H1175" i="3"/>
  <c r="H1191" i="3"/>
  <c r="H1207" i="3"/>
  <c r="H1223" i="3"/>
  <c r="H1239" i="3"/>
  <c r="H1255" i="3"/>
  <c r="H1271" i="3"/>
  <c r="H1287" i="3"/>
  <c r="H1303" i="3"/>
  <c r="H1319" i="3"/>
  <c r="H1335" i="3"/>
  <c r="E36" i="3"/>
  <c r="F36" i="3" s="1"/>
  <c r="G36" i="3" s="1"/>
  <c r="E84" i="3"/>
  <c r="F84" i="3" s="1"/>
  <c r="G84" i="3" s="1"/>
  <c r="E120" i="3"/>
  <c r="F120" i="3" s="1"/>
  <c r="G120" i="3" s="1"/>
  <c r="E152" i="3"/>
  <c r="F152" i="3" s="1"/>
  <c r="G152" i="3" s="1"/>
  <c r="E200" i="3"/>
  <c r="F200" i="3" s="1"/>
  <c r="G200" i="3" s="1"/>
  <c r="E232" i="3"/>
  <c r="F232" i="3" s="1"/>
  <c r="G232" i="3" s="1"/>
  <c r="E264" i="3"/>
  <c r="F264" i="3" s="1"/>
  <c r="G264" i="3" s="1"/>
  <c r="E296" i="3"/>
  <c r="F296" i="3" s="1"/>
  <c r="G296" i="3" s="1"/>
  <c r="E312" i="3"/>
  <c r="F312" i="3" s="1"/>
  <c r="G312" i="3" s="1"/>
  <c r="E344" i="3"/>
  <c r="F344" i="3" s="1"/>
  <c r="G344" i="3" s="1"/>
  <c r="E360" i="3"/>
  <c r="F360" i="3" s="1"/>
  <c r="G360" i="3" s="1"/>
  <c r="E392" i="3"/>
  <c r="F392" i="3" s="1"/>
  <c r="G392" i="3" s="1"/>
  <c r="E408" i="3"/>
  <c r="F408" i="3" s="1"/>
  <c r="G408" i="3" s="1"/>
  <c r="E440" i="3"/>
  <c r="F440" i="3" s="1"/>
  <c r="G440" i="3" s="1"/>
  <c r="E472" i="3"/>
  <c r="F472" i="3" s="1"/>
  <c r="G472" i="3" s="1"/>
  <c r="E492" i="3"/>
  <c r="F492" i="3" s="1"/>
  <c r="G492" i="3" s="1"/>
  <c r="E532" i="3"/>
  <c r="F532" i="3" s="1"/>
  <c r="G532" i="3" s="1"/>
  <c r="E564" i="3"/>
  <c r="F564" i="3" s="1"/>
  <c r="G564" i="3" s="1"/>
  <c r="E596" i="3"/>
  <c r="F596" i="3" s="1"/>
  <c r="G596" i="3" s="1"/>
  <c r="E628" i="3"/>
  <c r="F628" i="3" s="1"/>
  <c r="G628" i="3" s="1"/>
  <c r="E644" i="3"/>
  <c r="F644" i="3" s="1"/>
  <c r="G644" i="3" s="1"/>
  <c r="E676" i="3"/>
  <c r="F676" i="3" s="1"/>
  <c r="G676" i="3" s="1"/>
  <c r="E708" i="3"/>
  <c r="F708" i="3" s="1"/>
  <c r="G708" i="3" s="1"/>
  <c r="E752" i="3"/>
  <c r="F752" i="3" s="1"/>
  <c r="G752" i="3" s="1"/>
  <c r="E916" i="3"/>
  <c r="F916" i="3" s="1"/>
  <c r="G916" i="3" s="1"/>
  <c r="E1204" i="3"/>
  <c r="F1204" i="3" s="1"/>
  <c r="G1204" i="3" s="1"/>
  <c r="E12" i="3"/>
  <c r="F12" i="3" s="1"/>
  <c r="G12" i="3" s="1"/>
  <c r="E28" i="3"/>
  <c r="F28" i="3" s="1"/>
  <c r="G28" i="3" s="1"/>
  <c r="E44" i="3"/>
  <c r="F44" i="3" s="1"/>
  <c r="G44" i="3" s="1"/>
  <c r="E68" i="3"/>
  <c r="F68" i="3" s="1"/>
  <c r="G68" i="3" s="1"/>
  <c r="E96" i="3"/>
  <c r="F96" i="3" s="1"/>
  <c r="G96" i="3" s="1"/>
  <c r="E112" i="3"/>
  <c r="F112" i="3" s="1"/>
  <c r="G112" i="3" s="1"/>
  <c r="E128" i="3"/>
  <c r="F128" i="3" s="1"/>
  <c r="G128" i="3" s="1"/>
  <c r="E144" i="3"/>
  <c r="F144" i="3" s="1"/>
  <c r="G144" i="3" s="1"/>
  <c r="E160" i="3"/>
  <c r="F160" i="3" s="1"/>
  <c r="G160" i="3" s="1"/>
  <c r="E176" i="3"/>
  <c r="F176" i="3" s="1"/>
  <c r="G176" i="3" s="1"/>
  <c r="E192" i="3"/>
  <c r="F192" i="3" s="1"/>
  <c r="G192" i="3" s="1"/>
  <c r="E208" i="3"/>
  <c r="F208" i="3" s="1"/>
  <c r="G208" i="3" s="1"/>
  <c r="E224" i="3"/>
  <c r="F224" i="3" s="1"/>
  <c r="G224" i="3" s="1"/>
  <c r="E240" i="3"/>
  <c r="F240" i="3" s="1"/>
  <c r="G240" i="3" s="1"/>
  <c r="E256" i="3"/>
  <c r="F256" i="3" s="1"/>
  <c r="G256" i="3" s="1"/>
  <c r="E272" i="3"/>
  <c r="F272" i="3" s="1"/>
  <c r="G272" i="3" s="1"/>
  <c r="E288" i="3"/>
  <c r="F288" i="3" s="1"/>
  <c r="G288" i="3" s="1"/>
  <c r="E304" i="3"/>
  <c r="F304" i="3" s="1"/>
  <c r="G304" i="3" s="1"/>
  <c r="E320" i="3"/>
  <c r="F320" i="3" s="1"/>
  <c r="G320" i="3" s="1"/>
  <c r="E336" i="3"/>
  <c r="F336" i="3" s="1"/>
  <c r="G336" i="3" s="1"/>
  <c r="E352" i="3"/>
  <c r="F352" i="3" s="1"/>
  <c r="G352" i="3" s="1"/>
  <c r="E368" i="3"/>
  <c r="F368" i="3" s="1"/>
  <c r="G368" i="3" s="1"/>
  <c r="E384" i="3"/>
  <c r="F384" i="3" s="1"/>
  <c r="G384" i="3" s="1"/>
  <c r="E400" i="3"/>
  <c r="F400" i="3" s="1"/>
  <c r="G400" i="3" s="1"/>
  <c r="E416" i="3"/>
  <c r="F416" i="3" s="1"/>
  <c r="G416" i="3" s="1"/>
  <c r="E432" i="3"/>
  <c r="F432" i="3" s="1"/>
  <c r="G432" i="3" s="1"/>
  <c r="E448" i="3"/>
  <c r="F448" i="3" s="1"/>
  <c r="G448" i="3" s="1"/>
  <c r="E464" i="3"/>
  <c r="F464" i="3" s="1"/>
  <c r="G464" i="3" s="1"/>
  <c r="E480" i="3"/>
  <c r="F480" i="3" s="1"/>
  <c r="G480" i="3" s="1"/>
  <c r="E504" i="3"/>
  <c r="F504" i="3" s="1"/>
  <c r="G504" i="3" s="1"/>
  <c r="E524" i="3"/>
  <c r="F524" i="3" s="1"/>
  <c r="G524" i="3" s="1"/>
  <c r="E540" i="3"/>
  <c r="F540" i="3" s="1"/>
  <c r="G540" i="3" s="1"/>
  <c r="E556" i="3"/>
  <c r="F556" i="3" s="1"/>
  <c r="G556" i="3" s="1"/>
  <c r="E572" i="3"/>
  <c r="F572" i="3" s="1"/>
  <c r="G572" i="3" s="1"/>
  <c r="E588" i="3"/>
  <c r="F588" i="3" s="1"/>
  <c r="G588" i="3" s="1"/>
  <c r="E604" i="3"/>
  <c r="F604" i="3" s="1"/>
  <c r="G604" i="3" s="1"/>
  <c r="E620" i="3"/>
  <c r="F620" i="3" s="1"/>
  <c r="G620" i="3" s="1"/>
  <c r="E636" i="3"/>
  <c r="F636" i="3" s="1"/>
  <c r="G636" i="3" s="1"/>
  <c r="E652" i="3"/>
  <c r="F652" i="3" s="1"/>
  <c r="G652" i="3" s="1"/>
  <c r="E668" i="3"/>
  <c r="F668" i="3" s="1"/>
  <c r="G668" i="3" s="1"/>
  <c r="E684" i="3"/>
  <c r="F684" i="3" s="1"/>
  <c r="G684" i="3" s="1"/>
  <c r="E700" i="3"/>
  <c r="F700" i="3" s="1"/>
  <c r="G700" i="3" s="1"/>
  <c r="E716" i="3"/>
  <c r="F716" i="3" s="1"/>
  <c r="G716" i="3" s="1"/>
  <c r="E732" i="3"/>
  <c r="F732" i="3" s="1"/>
  <c r="G732" i="3" s="1"/>
  <c r="E784" i="3"/>
  <c r="F784" i="3" s="1"/>
  <c r="G784" i="3" s="1"/>
  <c r="E848" i="3"/>
  <c r="F848" i="3" s="1"/>
  <c r="G848" i="3" s="1"/>
  <c r="E904" i="3"/>
  <c r="F904" i="3" s="1"/>
  <c r="G904" i="3" s="1"/>
  <c r="E928" i="3"/>
  <c r="F928" i="3" s="1"/>
  <c r="G928" i="3" s="1"/>
  <c r="E972" i="3"/>
  <c r="F972" i="3" s="1"/>
  <c r="G972" i="3" s="1"/>
  <c r="E1004" i="3"/>
  <c r="F1004" i="3" s="1"/>
  <c r="G1004" i="3" s="1"/>
  <c r="E1044" i="3"/>
  <c r="F1044" i="3" s="1"/>
  <c r="G1044" i="3" s="1"/>
  <c r="E1108" i="3"/>
  <c r="F1108" i="3" s="1"/>
  <c r="G1108" i="3" s="1"/>
  <c r="E1172" i="3"/>
  <c r="F1172" i="3" s="1"/>
  <c r="G1172" i="3" s="1"/>
  <c r="E1236" i="3"/>
  <c r="F1236" i="3" s="1"/>
  <c r="G1236" i="3" s="1"/>
  <c r="E1300" i="3"/>
  <c r="F1300" i="3" s="1"/>
  <c r="G1300" i="3" s="1"/>
  <c r="E6" i="3"/>
  <c r="E38" i="3"/>
  <c r="F38" i="3" s="1"/>
  <c r="G38" i="3" s="1"/>
  <c r="E70" i="3"/>
  <c r="F70" i="3" s="1"/>
  <c r="G70" i="3" s="1"/>
  <c r="E102" i="3"/>
  <c r="F102" i="3" s="1"/>
  <c r="G102" i="3" s="1"/>
  <c r="E130" i="3"/>
  <c r="F130" i="3" s="1"/>
  <c r="G130" i="3" s="1"/>
  <c r="E162" i="3"/>
  <c r="F162" i="3" s="1"/>
  <c r="G162" i="3" s="1"/>
  <c r="E198" i="3"/>
  <c r="F198" i="3" s="1"/>
  <c r="G198" i="3" s="1"/>
  <c r="E230" i="3"/>
  <c r="F230" i="3" s="1"/>
  <c r="G230" i="3" s="1"/>
  <c r="E258" i="3"/>
  <c r="F258" i="3" s="1"/>
  <c r="G258" i="3" s="1"/>
  <c r="E286" i="3"/>
  <c r="F286" i="3" s="1"/>
  <c r="G286" i="3" s="1"/>
  <c r="E318" i="3"/>
  <c r="F318" i="3" s="1"/>
  <c r="G318" i="3" s="1"/>
  <c r="E354" i="3"/>
  <c r="F354" i="3" s="1"/>
  <c r="G354" i="3" s="1"/>
  <c r="E386" i="3"/>
  <c r="F386" i="3" s="1"/>
  <c r="G386" i="3" s="1"/>
  <c r="E18" i="3"/>
  <c r="F18" i="3" s="1"/>
  <c r="G18" i="3" s="1"/>
  <c r="E50" i="3"/>
  <c r="F50" i="3" s="1"/>
  <c r="G50" i="3" s="1"/>
  <c r="E82" i="3"/>
  <c r="F82" i="3" s="1"/>
  <c r="G82" i="3" s="1"/>
  <c r="E118" i="3"/>
  <c r="F118" i="3" s="1"/>
  <c r="G118" i="3" s="1"/>
  <c r="E150" i="3"/>
  <c r="F150" i="3" s="1"/>
  <c r="G150" i="3" s="1"/>
  <c r="E178" i="3"/>
  <c r="F178" i="3" s="1"/>
  <c r="G178" i="3" s="1"/>
  <c r="E210" i="3"/>
  <c r="F210" i="3" s="1"/>
  <c r="G210" i="3" s="1"/>
  <c r="E246" i="3"/>
  <c r="F246" i="3" s="1"/>
  <c r="G246" i="3" s="1"/>
  <c r="E282" i="3"/>
  <c r="F282" i="3" s="1"/>
  <c r="G282" i="3" s="1"/>
  <c r="E314" i="3"/>
  <c r="F314" i="3" s="1"/>
  <c r="G314" i="3" s="1"/>
  <c r="E342" i="3"/>
  <c r="F342" i="3" s="1"/>
  <c r="G342" i="3" s="1"/>
  <c r="E378" i="3"/>
  <c r="F378" i="3" s="1"/>
  <c r="G378" i="3" s="1"/>
  <c r="E402" i="3"/>
  <c r="F402" i="3" s="1"/>
  <c r="G402" i="3" s="1"/>
  <c r="E418" i="3"/>
  <c r="F418" i="3" s="1"/>
  <c r="G418" i="3" s="1"/>
  <c r="E434" i="3"/>
  <c r="F434" i="3" s="1"/>
  <c r="G434" i="3" s="1"/>
  <c r="E450" i="3"/>
  <c r="F450" i="3" s="1"/>
  <c r="G450" i="3" s="1"/>
  <c r="E466" i="3"/>
  <c r="F466" i="3" s="1"/>
  <c r="G466" i="3" s="1"/>
  <c r="E482" i="3"/>
  <c r="F482" i="3" s="1"/>
  <c r="G482" i="3" s="1"/>
  <c r="E498" i="3"/>
  <c r="F498" i="3" s="1"/>
  <c r="G498" i="3" s="1"/>
  <c r="E514" i="3"/>
  <c r="F514" i="3" s="1"/>
  <c r="G514" i="3" s="1"/>
  <c r="E530" i="3"/>
  <c r="F530" i="3" s="1"/>
  <c r="G530" i="3" s="1"/>
  <c r="E546" i="3"/>
  <c r="F546" i="3" s="1"/>
  <c r="G546" i="3" s="1"/>
  <c r="E562" i="3"/>
  <c r="F562" i="3" s="1"/>
  <c r="G562" i="3" s="1"/>
  <c r="E578" i="3"/>
  <c r="F578" i="3" s="1"/>
  <c r="G578" i="3" s="1"/>
  <c r="E594" i="3"/>
  <c r="F594" i="3" s="1"/>
  <c r="G594" i="3" s="1"/>
  <c r="E610" i="3"/>
  <c r="F610" i="3" s="1"/>
  <c r="G610" i="3" s="1"/>
  <c r="E626" i="3"/>
  <c r="F626" i="3" s="1"/>
  <c r="G626" i="3" s="1"/>
  <c r="E642" i="3"/>
  <c r="F642" i="3" s="1"/>
  <c r="G642" i="3" s="1"/>
  <c r="E658" i="3"/>
  <c r="F658" i="3" s="1"/>
  <c r="G658" i="3" s="1"/>
  <c r="E674" i="3"/>
  <c r="F674" i="3" s="1"/>
  <c r="G674" i="3" s="1"/>
  <c r="E690" i="3"/>
  <c r="F690" i="3" s="1"/>
  <c r="G690" i="3" s="1"/>
  <c r="E706" i="3"/>
  <c r="F706" i="3" s="1"/>
  <c r="G706" i="3" s="1"/>
  <c r="E722" i="3"/>
  <c r="F722" i="3" s="1"/>
  <c r="G722" i="3" s="1"/>
  <c r="E738" i="3"/>
  <c r="F738" i="3" s="1"/>
  <c r="G738" i="3" s="1"/>
  <c r="E754" i="3"/>
  <c r="F754" i="3" s="1"/>
  <c r="G754" i="3" s="1"/>
  <c r="E770" i="3"/>
  <c r="F770" i="3" s="1"/>
  <c r="G770" i="3" s="1"/>
  <c r="E786" i="3"/>
  <c r="F786" i="3" s="1"/>
  <c r="G786" i="3" s="1"/>
  <c r="E802" i="3"/>
  <c r="F802" i="3" s="1"/>
  <c r="G802" i="3" s="1"/>
  <c r="E818" i="3"/>
  <c r="F818" i="3" s="1"/>
  <c r="G818" i="3" s="1"/>
  <c r="E834" i="3"/>
  <c r="F834" i="3" s="1"/>
  <c r="G834" i="3" s="1"/>
  <c r="E850" i="3"/>
  <c r="F850" i="3" s="1"/>
  <c r="G850" i="3" s="1"/>
  <c r="E866" i="3"/>
  <c r="F866" i="3" s="1"/>
  <c r="G866" i="3" s="1"/>
  <c r="E882" i="3"/>
  <c r="F882" i="3" s="1"/>
  <c r="G882" i="3" s="1"/>
  <c r="E898" i="3"/>
  <c r="F898" i="3" s="1"/>
  <c r="G898" i="3" s="1"/>
  <c r="E914" i="3"/>
  <c r="F914" i="3" s="1"/>
  <c r="G914" i="3" s="1"/>
  <c r="E930" i="3"/>
  <c r="F930" i="3" s="1"/>
  <c r="G930" i="3" s="1"/>
  <c r="E946" i="3"/>
  <c r="F946" i="3" s="1"/>
  <c r="G946" i="3" s="1"/>
  <c r="E962" i="3"/>
  <c r="F962" i="3" s="1"/>
  <c r="G962" i="3" s="1"/>
  <c r="E978" i="3"/>
  <c r="F978" i="3" s="1"/>
  <c r="G978" i="3" s="1"/>
  <c r="E994" i="3"/>
  <c r="F994" i="3" s="1"/>
  <c r="G994" i="3" s="1"/>
  <c r="E1010" i="3"/>
  <c r="F1010" i="3" s="1"/>
  <c r="G1010" i="3" s="1"/>
  <c r="E1026" i="3"/>
  <c r="F1026" i="3" s="1"/>
  <c r="G1026" i="3" s="1"/>
  <c r="E1042" i="3"/>
  <c r="F1042" i="3" s="1"/>
  <c r="G1042" i="3" s="1"/>
  <c r="E1058" i="3"/>
  <c r="F1058" i="3" s="1"/>
  <c r="G1058" i="3" s="1"/>
  <c r="E1074" i="3"/>
  <c r="F1074" i="3" s="1"/>
  <c r="G1074" i="3" s="1"/>
  <c r="E1090" i="3"/>
  <c r="F1090" i="3" s="1"/>
  <c r="G1090" i="3" s="1"/>
  <c r="E1106" i="3"/>
  <c r="F1106" i="3" s="1"/>
  <c r="G1106" i="3" s="1"/>
  <c r="E1122" i="3"/>
  <c r="F1122" i="3" s="1"/>
  <c r="G1122" i="3" s="1"/>
  <c r="E1138" i="3"/>
  <c r="F1138" i="3" s="1"/>
  <c r="G1138" i="3" s="1"/>
  <c r="E1154" i="3"/>
  <c r="F1154" i="3" s="1"/>
  <c r="G1154" i="3" s="1"/>
  <c r="E1170" i="3"/>
  <c r="F1170" i="3" s="1"/>
  <c r="G1170" i="3" s="1"/>
  <c r="E1186" i="3"/>
  <c r="F1186" i="3" s="1"/>
  <c r="G1186" i="3" s="1"/>
  <c r="E1202" i="3"/>
  <c r="F1202" i="3" s="1"/>
  <c r="G1202" i="3" s="1"/>
  <c r="E1218" i="3"/>
  <c r="F1218" i="3" s="1"/>
  <c r="G1218" i="3" s="1"/>
  <c r="E1234" i="3"/>
  <c r="F1234" i="3" s="1"/>
  <c r="G1234" i="3" s="1"/>
  <c r="E1250" i="3"/>
  <c r="F1250" i="3" s="1"/>
  <c r="G1250" i="3" s="1"/>
  <c r="E1266" i="3"/>
  <c r="F1266" i="3" s="1"/>
  <c r="G1266" i="3" s="1"/>
  <c r="E1282" i="3"/>
  <c r="F1282" i="3" s="1"/>
  <c r="G1282" i="3" s="1"/>
  <c r="E1298" i="3"/>
  <c r="F1298" i="3" s="1"/>
  <c r="G1298" i="3" s="1"/>
  <c r="E1314" i="3"/>
  <c r="F1314" i="3" s="1"/>
  <c r="G1314" i="3" s="1"/>
  <c r="E1330" i="3"/>
  <c r="F1330" i="3" s="1"/>
  <c r="G1330" i="3" s="1"/>
  <c r="E1346" i="3"/>
  <c r="F1346" i="3" s="1"/>
  <c r="G1346" i="3" s="1"/>
  <c r="E37" i="3"/>
  <c r="F37" i="3" s="1"/>
  <c r="G37" i="3" s="1"/>
  <c r="E197" i="3"/>
  <c r="F197" i="3" s="1"/>
  <c r="G197" i="3" s="1"/>
  <c r="E301" i="3"/>
  <c r="F301" i="3" s="1"/>
  <c r="G301" i="3" s="1"/>
  <c r="E493" i="3"/>
  <c r="F493" i="3" s="1"/>
  <c r="G493" i="3" s="1"/>
  <c r="E709" i="3"/>
  <c r="F709" i="3" s="1"/>
  <c r="G709" i="3" s="1"/>
  <c r="E829" i="3"/>
  <c r="F829" i="3" s="1"/>
  <c r="G829" i="3" s="1"/>
  <c r="E989" i="3"/>
  <c r="F989" i="3" s="1"/>
  <c r="G989" i="3" s="1"/>
  <c r="E1133" i="3"/>
  <c r="F1133" i="3" s="1"/>
  <c r="G1133" i="3" s="1"/>
  <c r="E1337" i="3"/>
  <c r="F1337" i="3" s="1"/>
  <c r="G1337" i="3" s="1"/>
  <c r="E72" i="3"/>
  <c r="F72" i="3" s="1"/>
  <c r="G72" i="3" s="1"/>
  <c r="E500" i="3"/>
  <c r="F500" i="3" s="1"/>
  <c r="G500" i="3" s="1"/>
  <c r="E748" i="3"/>
  <c r="F748" i="3" s="1"/>
  <c r="G748" i="3" s="1"/>
  <c r="E772" i="3"/>
  <c r="F772" i="3" s="1"/>
  <c r="G772" i="3" s="1"/>
  <c r="E792" i="3"/>
  <c r="F792" i="3" s="1"/>
  <c r="G792" i="3" s="1"/>
  <c r="E812" i="3"/>
  <c r="F812" i="3" s="1"/>
  <c r="G812" i="3" s="1"/>
  <c r="E836" i="3"/>
  <c r="F836" i="3" s="1"/>
  <c r="G836" i="3" s="1"/>
  <c r="E856" i="3"/>
  <c r="F856" i="3" s="1"/>
  <c r="G856" i="3" s="1"/>
  <c r="E880" i="3"/>
  <c r="F880" i="3" s="1"/>
  <c r="G880" i="3" s="1"/>
  <c r="E900" i="3"/>
  <c r="F900" i="3" s="1"/>
  <c r="G900" i="3" s="1"/>
  <c r="E936" i="3"/>
  <c r="F936" i="3" s="1"/>
  <c r="G936" i="3" s="1"/>
  <c r="E960" i="3"/>
  <c r="F960" i="3" s="1"/>
  <c r="G960" i="3" s="1"/>
  <c r="E996" i="3"/>
  <c r="F996" i="3" s="1"/>
  <c r="G996" i="3" s="1"/>
  <c r="E1016" i="3"/>
  <c r="F1016" i="3" s="1"/>
  <c r="G1016" i="3" s="1"/>
  <c r="E1048" i="3"/>
  <c r="F1048" i="3" s="1"/>
  <c r="G1048" i="3" s="1"/>
  <c r="E1068" i="3"/>
  <c r="F1068" i="3" s="1"/>
  <c r="G1068" i="3" s="1"/>
  <c r="E1088" i="3"/>
  <c r="F1088" i="3" s="1"/>
  <c r="G1088" i="3" s="1"/>
  <c r="E1112" i="3"/>
  <c r="F1112" i="3" s="1"/>
  <c r="G1112" i="3" s="1"/>
  <c r="E1132" i="3"/>
  <c r="F1132" i="3" s="1"/>
  <c r="G1132" i="3" s="1"/>
  <c r="E1152" i="3"/>
  <c r="F1152" i="3" s="1"/>
  <c r="G1152" i="3" s="1"/>
  <c r="E1176" i="3"/>
  <c r="F1176" i="3" s="1"/>
  <c r="G1176" i="3" s="1"/>
  <c r="E1196" i="3"/>
  <c r="F1196" i="3" s="1"/>
  <c r="G1196" i="3" s="1"/>
  <c r="E1216" i="3"/>
  <c r="F1216" i="3" s="1"/>
  <c r="G1216" i="3" s="1"/>
  <c r="E1240" i="3"/>
  <c r="F1240" i="3" s="1"/>
  <c r="G1240" i="3" s="1"/>
  <c r="E1260" i="3"/>
  <c r="F1260" i="3" s="1"/>
  <c r="G1260" i="3" s="1"/>
  <c r="E1280" i="3"/>
  <c r="F1280" i="3" s="1"/>
  <c r="G1280" i="3" s="1"/>
  <c r="E1304" i="3"/>
  <c r="F1304" i="3" s="1"/>
  <c r="G1304" i="3" s="1"/>
  <c r="E1324" i="3"/>
  <c r="F1324" i="3" s="1"/>
  <c r="G1324" i="3" s="1"/>
  <c r="E1344" i="3"/>
  <c r="F1344" i="3" s="1"/>
  <c r="G1344" i="3" s="1"/>
  <c r="E109" i="3"/>
  <c r="F109" i="3" s="1"/>
  <c r="G109" i="3" s="1"/>
  <c r="E145" i="3"/>
  <c r="F145" i="3" s="1"/>
  <c r="G145" i="3" s="1"/>
  <c r="E177" i="3"/>
  <c r="F177" i="3" s="1"/>
  <c r="G177" i="3" s="1"/>
  <c r="E225" i="3"/>
  <c r="F225" i="3" s="1"/>
  <c r="G225" i="3" s="1"/>
  <c r="E269" i="3"/>
  <c r="F269" i="3" s="1"/>
  <c r="G269" i="3" s="1"/>
  <c r="E305" i="3"/>
  <c r="F305" i="3" s="1"/>
  <c r="G305" i="3" s="1"/>
  <c r="E333" i="3"/>
  <c r="F333" i="3" s="1"/>
  <c r="G333" i="3" s="1"/>
  <c r="E365" i="3"/>
  <c r="F365" i="3" s="1"/>
  <c r="G365" i="3" s="1"/>
  <c r="E401" i="3"/>
  <c r="F401" i="3" s="1"/>
  <c r="G401" i="3" s="1"/>
  <c r="E433" i="3"/>
  <c r="F433" i="3" s="1"/>
  <c r="G433" i="3" s="1"/>
  <c r="E469" i="3"/>
  <c r="F469" i="3" s="1"/>
  <c r="G469" i="3" s="1"/>
  <c r="E509" i="3"/>
  <c r="F509" i="3" s="1"/>
  <c r="G509" i="3" s="1"/>
  <c r="E549" i="3"/>
  <c r="F549" i="3" s="1"/>
  <c r="G549" i="3" s="1"/>
  <c r="E589" i="3"/>
  <c r="F589" i="3" s="1"/>
  <c r="G589" i="3" s="1"/>
  <c r="E625" i="3"/>
  <c r="F625" i="3" s="1"/>
  <c r="G625" i="3" s="1"/>
  <c r="E657" i="3"/>
  <c r="F657" i="3" s="1"/>
  <c r="G657" i="3" s="1"/>
  <c r="E693" i="3"/>
  <c r="F693" i="3" s="1"/>
  <c r="G693" i="3" s="1"/>
  <c r="E741" i="3"/>
  <c r="F741" i="3" s="1"/>
  <c r="G741" i="3" s="1"/>
  <c r="E777" i="3"/>
  <c r="F777" i="3" s="1"/>
  <c r="G777" i="3" s="1"/>
  <c r="E813" i="3"/>
  <c r="F813" i="3" s="1"/>
  <c r="G813" i="3" s="1"/>
  <c r="E857" i="3"/>
  <c r="F857" i="3" s="1"/>
  <c r="G857" i="3" s="1"/>
  <c r="E905" i="3"/>
  <c r="F905" i="3" s="1"/>
  <c r="G905" i="3" s="1"/>
  <c r="E941" i="3"/>
  <c r="F941" i="3" s="1"/>
  <c r="G941" i="3" s="1"/>
  <c r="E973" i="3"/>
  <c r="F973" i="3" s="1"/>
  <c r="G973" i="3" s="1"/>
  <c r="E9" i="3"/>
  <c r="F9" i="3" s="1"/>
  <c r="G9" i="3" s="1"/>
  <c r="E25" i="3"/>
  <c r="F25" i="3" s="1"/>
  <c r="G25" i="3" s="1"/>
  <c r="E45" i="3"/>
  <c r="F45" i="3" s="1"/>
  <c r="G45" i="3" s="1"/>
  <c r="E65" i="3"/>
  <c r="F65" i="3" s="1"/>
  <c r="G65" i="3" s="1"/>
  <c r="E89" i="3"/>
  <c r="F89" i="3" s="1"/>
  <c r="G89" i="3" s="1"/>
  <c r="E121" i="3"/>
  <c r="F121" i="3" s="1"/>
  <c r="G121" i="3" s="1"/>
  <c r="E157" i="3"/>
  <c r="F157" i="3" s="1"/>
  <c r="G157" i="3" s="1"/>
  <c r="E189" i="3"/>
  <c r="F189" i="3" s="1"/>
  <c r="G189" i="3" s="1"/>
  <c r="E221" i="3"/>
  <c r="F221" i="3" s="1"/>
  <c r="G221" i="3" s="1"/>
  <c r="E257" i="3"/>
  <c r="F257" i="3" s="1"/>
  <c r="G257" i="3" s="1"/>
  <c r="E289" i="3"/>
  <c r="F289" i="3" s="1"/>
  <c r="G289" i="3" s="1"/>
  <c r="E325" i="3"/>
  <c r="F325" i="3" s="1"/>
  <c r="G325" i="3" s="1"/>
  <c r="E361" i="3"/>
  <c r="F361" i="3" s="1"/>
  <c r="G361" i="3" s="1"/>
  <c r="E393" i="3"/>
  <c r="F393" i="3" s="1"/>
  <c r="G393" i="3" s="1"/>
  <c r="E429" i="3"/>
  <c r="F429" i="3" s="1"/>
  <c r="G429" i="3" s="1"/>
  <c r="E473" i="3"/>
  <c r="F473" i="3" s="1"/>
  <c r="G473" i="3" s="1"/>
  <c r="E505" i="3"/>
  <c r="F505" i="3" s="1"/>
  <c r="G505" i="3" s="1"/>
  <c r="E537" i="3"/>
  <c r="F537" i="3" s="1"/>
  <c r="G537" i="3" s="1"/>
  <c r="E569" i="3"/>
  <c r="F569" i="3" s="1"/>
  <c r="G569" i="3" s="1"/>
  <c r="E601" i="3"/>
  <c r="F601" i="3" s="1"/>
  <c r="G601" i="3" s="1"/>
  <c r="E629" i="3"/>
  <c r="F629" i="3" s="1"/>
  <c r="G629" i="3" s="1"/>
  <c r="E669" i="3"/>
  <c r="F669" i="3" s="1"/>
  <c r="G669" i="3" s="1"/>
  <c r="E697" i="3"/>
  <c r="F697" i="3" s="1"/>
  <c r="G697" i="3" s="1"/>
  <c r="E729" i="3"/>
  <c r="F729" i="3" s="1"/>
  <c r="G729" i="3" s="1"/>
  <c r="E765" i="3"/>
  <c r="F765" i="3" s="1"/>
  <c r="G765" i="3" s="1"/>
  <c r="E797" i="3"/>
  <c r="F797" i="3" s="1"/>
  <c r="G797" i="3" s="1"/>
  <c r="E833" i="3"/>
  <c r="F833" i="3" s="1"/>
  <c r="G833" i="3" s="1"/>
  <c r="E869" i="3"/>
  <c r="F869" i="3" s="1"/>
  <c r="G869" i="3" s="1"/>
  <c r="E897" i="3"/>
  <c r="F897" i="3" s="1"/>
  <c r="G897" i="3" s="1"/>
  <c r="E925" i="3"/>
  <c r="F925" i="3" s="1"/>
  <c r="G925" i="3" s="1"/>
  <c r="E961" i="3"/>
  <c r="F961" i="3" s="1"/>
  <c r="G961" i="3" s="1"/>
  <c r="E993" i="3"/>
  <c r="F993" i="3" s="1"/>
  <c r="G993" i="3" s="1"/>
  <c r="E1205" i="3"/>
  <c r="F1205" i="3" s="1"/>
  <c r="G1205" i="3" s="1"/>
  <c r="E1241" i="3"/>
  <c r="F1241" i="3" s="1"/>
  <c r="G1241" i="3" s="1"/>
  <c r="E1273" i="3"/>
  <c r="F1273" i="3" s="1"/>
  <c r="G1273" i="3" s="1"/>
  <c r="E1313" i="3"/>
  <c r="F1313" i="3" s="1"/>
  <c r="G1313" i="3" s="1"/>
  <c r="E1001" i="3"/>
  <c r="F1001" i="3" s="1"/>
  <c r="G1001" i="3" s="1"/>
  <c r="E1025" i="3"/>
  <c r="F1025" i="3" s="1"/>
  <c r="G1025" i="3" s="1"/>
  <c r="E1045" i="3"/>
  <c r="F1045" i="3" s="1"/>
  <c r="G1045" i="3" s="1"/>
  <c r="E1061" i="3"/>
  <c r="F1061" i="3" s="1"/>
  <c r="G1061" i="3" s="1"/>
  <c r="E1077" i="3"/>
  <c r="F1077" i="3" s="1"/>
  <c r="G1077" i="3" s="1"/>
  <c r="E1097" i="3"/>
  <c r="F1097" i="3" s="1"/>
  <c r="G1097" i="3" s="1"/>
  <c r="E1113" i="3"/>
  <c r="F1113" i="3" s="1"/>
  <c r="G1113" i="3" s="1"/>
  <c r="E1129" i="3"/>
  <c r="F1129" i="3" s="1"/>
  <c r="G1129" i="3" s="1"/>
  <c r="E1149" i="3"/>
  <c r="F1149" i="3" s="1"/>
  <c r="G1149" i="3" s="1"/>
  <c r="E1165" i="3"/>
  <c r="F1165" i="3" s="1"/>
  <c r="G1165" i="3" s="1"/>
  <c r="E1189" i="3"/>
  <c r="F1189" i="3" s="1"/>
  <c r="G1189" i="3" s="1"/>
  <c r="E1217" i="3"/>
  <c r="F1217" i="3" s="1"/>
  <c r="G1217" i="3" s="1"/>
  <c r="E1245" i="3"/>
  <c r="F1245" i="3" s="1"/>
  <c r="G1245" i="3" s="1"/>
  <c r="E1277" i="3"/>
  <c r="F1277" i="3" s="1"/>
  <c r="G1277" i="3" s="1"/>
  <c r="E1317" i="3"/>
  <c r="F1317" i="3" s="1"/>
  <c r="G1317" i="3" s="1"/>
  <c r="E1009" i="3"/>
  <c r="F1009" i="3" s="1"/>
  <c r="G1009" i="3" s="1"/>
  <c r="E16" i="3"/>
  <c r="F16" i="3" s="1"/>
  <c r="G16" i="3" s="1"/>
  <c r="E32" i="3"/>
  <c r="F32" i="3" s="1"/>
  <c r="G32" i="3" s="1"/>
  <c r="E52" i="3"/>
  <c r="F52" i="3" s="1"/>
  <c r="G52" i="3" s="1"/>
  <c r="E76" i="3"/>
  <c r="F76" i="3" s="1"/>
  <c r="G76" i="3" s="1"/>
  <c r="E100" i="3"/>
  <c r="F100" i="3" s="1"/>
  <c r="G100" i="3" s="1"/>
  <c r="E116" i="3"/>
  <c r="F116" i="3" s="1"/>
  <c r="G116" i="3" s="1"/>
  <c r="E132" i="3"/>
  <c r="F132" i="3" s="1"/>
  <c r="G132" i="3" s="1"/>
  <c r="E148" i="3"/>
  <c r="F148" i="3" s="1"/>
  <c r="G148" i="3" s="1"/>
  <c r="E164" i="3"/>
  <c r="F164" i="3" s="1"/>
  <c r="G164" i="3" s="1"/>
  <c r="E180" i="3"/>
  <c r="F180" i="3" s="1"/>
  <c r="G180" i="3" s="1"/>
  <c r="E196" i="3"/>
  <c r="F196" i="3" s="1"/>
  <c r="G196" i="3" s="1"/>
  <c r="E212" i="3"/>
  <c r="F212" i="3" s="1"/>
  <c r="G212" i="3" s="1"/>
  <c r="E228" i="3"/>
  <c r="F228" i="3" s="1"/>
  <c r="G228" i="3" s="1"/>
  <c r="E244" i="3"/>
  <c r="F244" i="3" s="1"/>
  <c r="G244" i="3" s="1"/>
  <c r="E260" i="3"/>
  <c r="F260" i="3" s="1"/>
  <c r="G260" i="3" s="1"/>
  <c r="E276" i="3"/>
  <c r="F276" i="3" s="1"/>
  <c r="G276" i="3" s="1"/>
  <c r="E292" i="3"/>
  <c r="F292" i="3" s="1"/>
  <c r="G292" i="3" s="1"/>
  <c r="E308" i="3"/>
  <c r="F308" i="3" s="1"/>
  <c r="G308" i="3" s="1"/>
  <c r="E324" i="3"/>
  <c r="F324" i="3" s="1"/>
  <c r="G324" i="3" s="1"/>
  <c r="E340" i="3"/>
  <c r="F340" i="3" s="1"/>
  <c r="G340" i="3" s="1"/>
  <c r="E356" i="3"/>
  <c r="F356" i="3" s="1"/>
  <c r="G356" i="3" s="1"/>
  <c r="E372" i="3"/>
  <c r="F372" i="3" s="1"/>
  <c r="G372" i="3" s="1"/>
  <c r="E388" i="3"/>
  <c r="F388" i="3" s="1"/>
  <c r="G388" i="3" s="1"/>
  <c r="E404" i="3"/>
  <c r="F404" i="3" s="1"/>
  <c r="G404" i="3" s="1"/>
  <c r="E420" i="3"/>
  <c r="F420" i="3" s="1"/>
  <c r="G420" i="3" s="1"/>
  <c r="E436" i="3"/>
  <c r="F436" i="3" s="1"/>
  <c r="G436" i="3" s="1"/>
  <c r="E452" i="3"/>
  <c r="F452" i="3" s="1"/>
  <c r="G452" i="3" s="1"/>
  <c r="E468" i="3"/>
  <c r="F468" i="3" s="1"/>
  <c r="G468" i="3" s="1"/>
  <c r="E488" i="3"/>
  <c r="F488" i="3" s="1"/>
  <c r="G488" i="3" s="1"/>
  <c r="E508" i="3"/>
  <c r="F508" i="3" s="1"/>
  <c r="G508" i="3" s="1"/>
  <c r="E528" i="3"/>
  <c r="F528" i="3" s="1"/>
  <c r="G528" i="3" s="1"/>
  <c r="E544" i="3"/>
  <c r="F544" i="3" s="1"/>
  <c r="G544" i="3" s="1"/>
  <c r="E560" i="3"/>
  <c r="F560" i="3" s="1"/>
  <c r="G560" i="3" s="1"/>
  <c r="E576" i="3"/>
  <c r="F576" i="3" s="1"/>
  <c r="G576" i="3" s="1"/>
  <c r="E592" i="3"/>
  <c r="F592" i="3" s="1"/>
  <c r="G592" i="3" s="1"/>
  <c r="E608" i="3"/>
  <c r="F608" i="3" s="1"/>
  <c r="G608" i="3" s="1"/>
  <c r="E624" i="3"/>
  <c r="F624" i="3" s="1"/>
  <c r="G624" i="3" s="1"/>
  <c r="E640" i="3"/>
  <c r="F640" i="3" s="1"/>
  <c r="G640" i="3" s="1"/>
  <c r="E656" i="3"/>
  <c r="F656" i="3" s="1"/>
  <c r="G656" i="3" s="1"/>
  <c r="E672" i="3"/>
  <c r="F672" i="3" s="1"/>
  <c r="G672" i="3" s="1"/>
  <c r="E688" i="3"/>
  <c r="F688" i="3" s="1"/>
  <c r="G688" i="3" s="1"/>
  <c r="E704" i="3"/>
  <c r="F704" i="3" s="1"/>
  <c r="G704" i="3" s="1"/>
  <c r="E720" i="3"/>
  <c r="F720" i="3" s="1"/>
  <c r="G720" i="3" s="1"/>
  <c r="E736" i="3"/>
  <c r="F736" i="3" s="1"/>
  <c r="G736" i="3" s="1"/>
  <c r="E800" i="3"/>
  <c r="F800" i="3" s="1"/>
  <c r="G800" i="3" s="1"/>
  <c r="E864" i="3"/>
  <c r="F864" i="3" s="1"/>
  <c r="G864" i="3" s="1"/>
  <c r="E908" i="3"/>
  <c r="F908" i="3" s="1"/>
  <c r="G908" i="3" s="1"/>
  <c r="E940" i="3"/>
  <c r="F940" i="3" s="1"/>
  <c r="G940" i="3" s="1"/>
  <c r="E980" i="3"/>
  <c r="F980" i="3" s="1"/>
  <c r="G980" i="3" s="1"/>
  <c r="E1020" i="3"/>
  <c r="F1020" i="3" s="1"/>
  <c r="G1020" i="3" s="1"/>
  <c r="E1060" i="3"/>
  <c r="F1060" i="3" s="1"/>
  <c r="G1060" i="3" s="1"/>
  <c r="E1124" i="3"/>
  <c r="F1124" i="3" s="1"/>
  <c r="G1124" i="3" s="1"/>
  <c r="E1188" i="3"/>
  <c r="F1188" i="3" s="1"/>
  <c r="G1188" i="3" s="1"/>
  <c r="E1252" i="3"/>
  <c r="F1252" i="3" s="1"/>
  <c r="G1252" i="3" s="1"/>
  <c r="E1316" i="3"/>
  <c r="F1316" i="3" s="1"/>
  <c r="G1316" i="3" s="1"/>
  <c r="E20" i="3"/>
  <c r="F20" i="3" s="1"/>
  <c r="G20" i="3" s="1"/>
  <c r="E56" i="3"/>
  <c r="F56" i="3" s="1"/>
  <c r="G56" i="3" s="1"/>
  <c r="E104" i="3"/>
  <c r="F104" i="3" s="1"/>
  <c r="G104" i="3" s="1"/>
  <c r="E136" i="3"/>
  <c r="F136" i="3" s="1"/>
  <c r="G136" i="3" s="1"/>
  <c r="E168" i="3"/>
  <c r="F168" i="3" s="1"/>
  <c r="G168" i="3" s="1"/>
  <c r="E184" i="3"/>
  <c r="F184" i="3" s="1"/>
  <c r="G184" i="3" s="1"/>
  <c r="E216" i="3"/>
  <c r="F216" i="3" s="1"/>
  <c r="G216" i="3" s="1"/>
  <c r="E248" i="3"/>
  <c r="F248" i="3" s="1"/>
  <c r="G248" i="3" s="1"/>
  <c r="E280" i="3"/>
  <c r="F280" i="3" s="1"/>
  <c r="G280" i="3" s="1"/>
  <c r="E328" i="3"/>
  <c r="F328" i="3" s="1"/>
  <c r="G328" i="3" s="1"/>
  <c r="E376" i="3"/>
  <c r="F376" i="3" s="1"/>
  <c r="G376" i="3" s="1"/>
  <c r="E424" i="3"/>
  <c r="F424" i="3" s="1"/>
  <c r="G424" i="3" s="1"/>
  <c r="E456" i="3"/>
  <c r="F456" i="3" s="1"/>
  <c r="G456" i="3" s="1"/>
  <c r="E512" i="3"/>
  <c r="F512" i="3" s="1"/>
  <c r="G512" i="3" s="1"/>
  <c r="E548" i="3"/>
  <c r="F548" i="3" s="1"/>
  <c r="G548" i="3" s="1"/>
  <c r="E580" i="3"/>
  <c r="F580" i="3" s="1"/>
  <c r="G580" i="3" s="1"/>
  <c r="E612" i="3"/>
  <c r="F612" i="3" s="1"/>
  <c r="G612" i="3" s="1"/>
  <c r="E660" i="3"/>
  <c r="F660" i="3" s="1"/>
  <c r="G660" i="3" s="1"/>
  <c r="E692" i="3"/>
  <c r="F692" i="3" s="1"/>
  <c r="G692" i="3" s="1"/>
  <c r="E724" i="3"/>
  <c r="F724" i="3" s="1"/>
  <c r="G724" i="3" s="1"/>
  <c r="E816" i="3"/>
  <c r="F816" i="3" s="1"/>
  <c r="G816" i="3" s="1"/>
  <c r="E876" i="3"/>
  <c r="F876" i="3" s="1"/>
  <c r="G876" i="3" s="1"/>
  <c r="E956" i="3"/>
  <c r="F956" i="3" s="1"/>
  <c r="G956" i="3" s="1"/>
  <c r="E988" i="3"/>
  <c r="F988" i="3" s="1"/>
  <c r="G988" i="3" s="1"/>
  <c r="E1032" i="3"/>
  <c r="F1032" i="3" s="1"/>
  <c r="G1032" i="3" s="1"/>
  <c r="E1076" i="3"/>
  <c r="F1076" i="3" s="1"/>
  <c r="G1076" i="3" s="1"/>
  <c r="E1140" i="3"/>
  <c r="F1140" i="3" s="1"/>
  <c r="G1140" i="3" s="1"/>
  <c r="E1268" i="3"/>
  <c r="F1268" i="3" s="1"/>
  <c r="G1268" i="3" s="1"/>
  <c r="E1332" i="3"/>
  <c r="F1332" i="3" s="1"/>
  <c r="G1332" i="3" s="1"/>
  <c r="E22" i="3"/>
  <c r="F22" i="3" s="1"/>
  <c r="G22" i="3" s="1"/>
  <c r="E54" i="3"/>
  <c r="F54" i="3" s="1"/>
  <c r="G54" i="3" s="1"/>
  <c r="E86" i="3"/>
  <c r="F86" i="3" s="1"/>
  <c r="G86" i="3" s="1"/>
  <c r="E114" i="3"/>
  <c r="F114" i="3" s="1"/>
  <c r="G114" i="3" s="1"/>
  <c r="E146" i="3"/>
  <c r="F146" i="3" s="1"/>
  <c r="G146" i="3" s="1"/>
  <c r="E182" i="3"/>
  <c r="F182" i="3" s="1"/>
  <c r="G182" i="3" s="1"/>
  <c r="E214" i="3"/>
  <c r="F214" i="3" s="1"/>
  <c r="G214" i="3" s="1"/>
  <c r="E242" i="3"/>
  <c r="F242" i="3" s="1"/>
  <c r="G242" i="3" s="1"/>
  <c r="E270" i="3"/>
  <c r="F270" i="3" s="1"/>
  <c r="G270" i="3" s="1"/>
  <c r="E302" i="3"/>
  <c r="F302" i="3" s="1"/>
  <c r="G302" i="3" s="1"/>
  <c r="E338" i="3"/>
  <c r="F338" i="3" s="1"/>
  <c r="G338" i="3" s="1"/>
  <c r="E366" i="3"/>
  <c r="F366" i="3" s="1"/>
  <c r="G366" i="3" s="1"/>
  <c r="E34" i="3"/>
  <c r="F34" i="3" s="1"/>
  <c r="G34" i="3" s="1"/>
  <c r="E66" i="3"/>
  <c r="F66" i="3" s="1"/>
  <c r="G66" i="3" s="1"/>
  <c r="E98" i="3"/>
  <c r="F98" i="3" s="1"/>
  <c r="G98" i="3" s="1"/>
  <c r="E134" i="3"/>
  <c r="F134" i="3" s="1"/>
  <c r="G134" i="3" s="1"/>
  <c r="E166" i="3"/>
  <c r="F166" i="3" s="1"/>
  <c r="G166" i="3" s="1"/>
  <c r="E194" i="3"/>
  <c r="F194" i="3" s="1"/>
  <c r="G194" i="3" s="1"/>
  <c r="E226" i="3"/>
  <c r="F226" i="3" s="1"/>
  <c r="G226" i="3" s="1"/>
  <c r="E262" i="3"/>
  <c r="F262" i="3" s="1"/>
  <c r="G262" i="3" s="1"/>
  <c r="E298" i="3"/>
  <c r="F298" i="3" s="1"/>
  <c r="G298" i="3" s="1"/>
  <c r="E326" i="3"/>
  <c r="F326" i="3" s="1"/>
  <c r="G326" i="3" s="1"/>
  <c r="E358" i="3"/>
  <c r="F358" i="3" s="1"/>
  <c r="G358" i="3" s="1"/>
  <c r="E390" i="3"/>
  <c r="F390" i="3" s="1"/>
  <c r="G390" i="3" s="1"/>
  <c r="E410" i="3"/>
  <c r="F410" i="3" s="1"/>
  <c r="G410" i="3" s="1"/>
  <c r="E426" i="3"/>
  <c r="F426" i="3" s="1"/>
  <c r="G426" i="3" s="1"/>
  <c r="E442" i="3"/>
  <c r="F442" i="3" s="1"/>
  <c r="G442" i="3" s="1"/>
  <c r="E458" i="3"/>
  <c r="F458" i="3" s="1"/>
  <c r="G458" i="3" s="1"/>
  <c r="E474" i="3"/>
  <c r="F474" i="3" s="1"/>
  <c r="G474" i="3" s="1"/>
  <c r="E490" i="3"/>
  <c r="F490" i="3" s="1"/>
  <c r="G490" i="3" s="1"/>
  <c r="E506" i="3"/>
  <c r="F506" i="3" s="1"/>
  <c r="G506" i="3" s="1"/>
  <c r="E522" i="3"/>
  <c r="F522" i="3" s="1"/>
  <c r="G522" i="3" s="1"/>
  <c r="E538" i="3"/>
  <c r="F538" i="3" s="1"/>
  <c r="G538" i="3" s="1"/>
  <c r="E554" i="3"/>
  <c r="F554" i="3" s="1"/>
  <c r="G554" i="3" s="1"/>
  <c r="E570" i="3"/>
  <c r="F570" i="3" s="1"/>
  <c r="G570" i="3" s="1"/>
  <c r="E586" i="3"/>
  <c r="F586" i="3" s="1"/>
  <c r="G586" i="3" s="1"/>
  <c r="E602" i="3"/>
  <c r="F602" i="3" s="1"/>
  <c r="G602" i="3" s="1"/>
  <c r="E618" i="3"/>
  <c r="F618" i="3" s="1"/>
  <c r="G618" i="3" s="1"/>
  <c r="E634" i="3"/>
  <c r="F634" i="3" s="1"/>
  <c r="G634" i="3" s="1"/>
  <c r="E650" i="3"/>
  <c r="F650" i="3" s="1"/>
  <c r="G650" i="3" s="1"/>
  <c r="E666" i="3"/>
  <c r="F666" i="3" s="1"/>
  <c r="G666" i="3" s="1"/>
  <c r="E682" i="3"/>
  <c r="F682" i="3" s="1"/>
  <c r="G682" i="3" s="1"/>
  <c r="E698" i="3"/>
  <c r="F698" i="3" s="1"/>
  <c r="G698" i="3" s="1"/>
  <c r="E714" i="3"/>
  <c r="F714" i="3" s="1"/>
  <c r="G714" i="3" s="1"/>
  <c r="E730" i="3"/>
  <c r="F730" i="3" s="1"/>
  <c r="G730" i="3" s="1"/>
  <c r="E746" i="3"/>
  <c r="F746" i="3" s="1"/>
  <c r="G746" i="3" s="1"/>
  <c r="E762" i="3"/>
  <c r="F762" i="3" s="1"/>
  <c r="G762" i="3" s="1"/>
  <c r="E778" i="3"/>
  <c r="F778" i="3" s="1"/>
  <c r="G778" i="3" s="1"/>
  <c r="E794" i="3"/>
  <c r="F794" i="3" s="1"/>
  <c r="G794" i="3" s="1"/>
  <c r="E810" i="3"/>
  <c r="F810" i="3" s="1"/>
  <c r="G810" i="3" s="1"/>
  <c r="E826" i="3"/>
  <c r="F826" i="3" s="1"/>
  <c r="G826" i="3" s="1"/>
  <c r="E842" i="3"/>
  <c r="F842" i="3" s="1"/>
  <c r="G842" i="3" s="1"/>
  <c r="E858" i="3"/>
  <c r="F858" i="3" s="1"/>
  <c r="G858" i="3" s="1"/>
  <c r="E874" i="3"/>
  <c r="F874" i="3" s="1"/>
  <c r="G874" i="3" s="1"/>
  <c r="E890" i="3"/>
  <c r="F890" i="3" s="1"/>
  <c r="G890" i="3" s="1"/>
  <c r="E906" i="3"/>
  <c r="F906" i="3" s="1"/>
  <c r="G906" i="3" s="1"/>
  <c r="E922" i="3"/>
  <c r="F922" i="3" s="1"/>
  <c r="G922" i="3" s="1"/>
  <c r="E938" i="3"/>
  <c r="F938" i="3" s="1"/>
  <c r="G938" i="3" s="1"/>
  <c r="E954" i="3"/>
  <c r="F954" i="3" s="1"/>
  <c r="G954" i="3" s="1"/>
  <c r="E970" i="3"/>
  <c r="F970" i="3" s="1"/>
  <c r="G970" i="3" s="1"/>
  <c r="E986" i="3"/>
  <c r="F986" i="3" s="1"/>
  <c r="G986" i="3" s="1"/>
  <c r="E1002" i="3"/>
  <c r="F1002" i="3" s="1"/>
  <c r="G1002" i="3" s="1"/>
  <c r="E1018" i="3"/>
  <c r="F1018" i="3" s="1"/>
  <c r="G1018" i="3" s="1"/>
  <c r="E1034" i="3"/>
  <c r="F1034" i="3" s="1"/>
  <c r="G1034" i="3" s="1"/>
  <c r="E1050" i="3"/>
  <c r="F1050" i="3" s="1"/>
  <c r="G1050" i="3" s="1"/>
  <c r="E1066" i="3"/>
  <c r="F1066" i="3" s="1"/>
  <c r="G1066" i="3" s="1"/>
  <c r="E1082" i="3"/>
  <c r="F1082" i="3" s="1"/>
  <c r="G1082" i="3" s="1"/>
  <c r="E1098" i="3"/>
  <c r="F1098" i="3" s="1"/>
  <c r="G1098" i="3" s="1"/>
  <c r="E1114" i="3"/>
  <c r="F1114" i="3" s="1"/>
  <c r="G1114" i="3" s="1"/>
  <c r="E1130" i="3"/>
  <c r="F1130" i="3" s="1"/>
  <c r="G1130" i="3" s="1"/>
  <c r="E1146" i="3"/>
  <c r="F1146" i="3" s="1"/>
  <c r="G1146" i="3" s="1"/>
  <c r="E1162" i="3"/>
  <c r="F1162" i="3" s="1"/>
  <c r="G1162" i="3" s="1"/>
  <c r="E1178" i="3"/>
  <c r="F1178" i="3" s="1"/>
  <c r="G1178" i="3" s="1"/>
  <c r="E1194" i="3"/>
  <c r="F1194" i="3" s="1"/>
  <c r="G1194" i="3" s="1"/>
  <c r="E1210" i="3"/>
  <c r="F1210" i="3" s="1"/>
  <c r="G1210" i="3" s="1"/>
  <c r="E1226" i="3"/>
  <c r="F1226" i="3" s="1"/>
  <c r="G1226" i="3" s="1"/>
  <c r="E1242" i="3"/>
  <c r="F1242" i="3" s="1"/>
  <c r="G1242" i="3" s="1"/>
  <c r="E1258" i="3"/>
  <c r="F1258" i="3" s="1"/>
  <c r="G1258" i="3" s="1"/>
  <c r="E1274" i="3"/>
  <c r="F1274" i="3" s="1"/>
  <c r="G1274" i="3" s="1"/>
  <c r="E1290" i="3"/>
  <c r="F1290" i="3" s="1"/>
  <c r="G1290" i="3" s="1"/>
  <c r="E1306" i="3"/>
  <c r="F1306" i="3" s="1"/>
  <c r="G1306" i="3" s="1"/>
  <c r="E1322" i="3"/>
  <c r="F1322" i="3" s="1"/>
  <c r="G1322" i="3" s="1"/>
  <c r="E1338" i="3"/>
  <c r="F1338" i="3" s="1"/>
  <c r="G1338" i="3" s="1"/>
  <c r="E101" i="3"/>
  <c r="F101" i="3" s="1"/>
  <c r="G101" i="3" s="1"/>
  <c r="E237" i="3"/>
  <c r="F237" i="3" s="1"/>
  <c r="G237" i="3" s="1"/>
  <c r="E453" i="3"/>
  <c r="F453" i="3" s="1"/>
  <c r="G453" i="3" s="1"/>
  <c r="E557" i="3"/>
  <c r="F557" i="3" s="1"/>
  <c r="G557" i="3" s="1"/>
  <c r="E761" i="3"/>
  <c r="F761" i="3" s="1"/>
  <c r="G761" i="3" s="1"/>
  <c r="E893" i="3"/>
  <c r="F893" i="3" s="1"/>
  <c r="G893" i="3" s="1"/>
  <c r="E1041" i="3"/>
  <c r="F1041" i="3" s="1"/>
  <c r="G1041" i="3" s="1"/>
  <c r="E1297" i="3"/>
  <c r="F1297" i="3" s="1"/>
  <c r="G1297" i="3" s="1"/>
  <c r="E48" i="3"/>
  <c r="F48" i="3" s="1"/>
  <c r="G48" i="3" s="1"/>
  <c r="E92" i="3"/>
  <c r="F92" i="3" s="1"/>
  <c r="G92" i="3" s="1"/>
  <c r="E740" i="3"/>
  <c r="F740" i="3" s="1"/>
  <c r="G740" i="3" s="1"/>
  <c r="E760" i="3"/>
  <c r="F760" i="3" s="1"/>
  <c r="G760" i="3" s="1"/>
  <c r="E780" i="3"/>
  <c r="F780" i="3" s="1"/>
  <c r="G780" i="3" s="1"/>
  <c r="E804" i="3"/>
  <c r="F804" i="3" s="1"/>
  <c r="G804" i="3" s="1"/>
  <c r="E824" i="3"/>
  <c r="F824" i="3" s="1"/>
  <c r="G824" i="3" s="1"/>
  <c r="E844" i="3"/>
  <c r="F844" i="3" s="1"/>
  <c r="G844" i="3" s="1"/>
  <c r="E868" i="3"/>
  <c r="F868" i="3" s="1"/>
  <c r="G868" i="3" s="1"/>
  <c r="E888" i="3"/>
  <c r="F888" i="3" s="1"/>
  <c r="G888" i="3" s="1"/>
  <c r="E920" i="3"/>
  <c r="F920" i="3" s="1"/>
  <c r="G920" i="3" s="1"/>
  <c r="E948" i="3"/>
  <c r="F948" i="3" s="1"/>
  <c r="G948" i="3" s="1"/>
  <c r="E976" i="3"/>
  <c r="F976" i="3" s="1"/>
  <c r="G976" i="3" s="1"/>
  <c r="E1008" i="3"/>
  <c r="F1008" i="3" s="1"/>
  <c r="G1008" i="3" s="1"/>
  <c r="E1028" i="3"/>
  <c r="F1028" i="3" s="1"/>
  <c r="G1028" i="3" s="1"/>
  <c r="E1056" i="3"/>
  <c r="F1056" i="3" s="1"/>
  <c r="G1056" i="3" s="1"/>
  <c r="E1080" i="3"/>
  <c r="F1080" i="3" s="1"/>
  <c r="G1080" i="3" s="1"/>
  <c r="E1100" i="3"/>
  <c r="F1100" i="3" s="1"/>
  <c r="G1100" i="3" s="1"/>
  <c r="E1120" i="3"/>
  <c r="F1120" i="3" s="1"/>
  <c r="G1120" i="3" s="1"/>
  <c r="E1144" i="3"/>
  <c r="F1144" i="3" s="1"/>
  <c r="G1144" i="3" s="1"/>
  <c r="E1164" i="3"/>
  <c r="F1164" i="3" s="1"/>
  <c r="G1164" i="3" s="1"/>
  <c r="E1184" i="3"/>
  <c r="F1184" i="3" s="1"/>
  <c r="G1184" i="3" s="1"/>
  <c r="E1208" i="3"/>
  <c r="F1208" i="3" s="1"/>
  <c r="G1208" i="3" s="1"/>
  <c r="E1228" i="3"/>
  <c r="F1228" i="3" s="1"/>
  <c r="G1228" i="3" s="1"/>
  <c r="E1248" i="3"/>
  <c r="F1248" i="3" s="1"/>
  <c r="G1248" i="3" s="1"/>
  <c r="E1272" i="3"/>
  <c r="F1272" i="3" s="1"/>
  <c r="G1272" i="3" s="1"/>
  <c r="E1292" i="3"/>
  <c r="F1292" i="3" s="1"/>
  <c r="G1292" i="3" s="1"/>
  <c r="E1312" i="3"/>
  <c r="F1312" i="3" s="1"/>
  <c r="G1312" i="3" s="1"/>
  <c r="E1336" i="3"/>
  <c r="F1336" i="3" s="1"/>
  <c r="G1336" i="3" s="1"/>
  <c r="E85" i="3"/>
  <c r="F85" i="3" s="1"/>
  <c r="G85" i="3" s="1"/>
  <c r="E125" i="3"/>
  <c r="F125" i="3" s="1"/>
  <c r="G125" i="3" s="1"/>
  <c r="E161" i="3"/>
  <c r="F161" i="3" s="1"/>
  <c r="G161" i="3" s="1"/>
  <c r="E209" i="3"/>
  <c r="F209" i="3" s="1"/>
  <c r="G209" i="3" s="1"/>
  <c r="E245" i="3"/>
  <c r="F245" i="3" s="1"/>
  <c r="G245" i="3" s="1"/>
  <c r="E285" i="3"/>
  <c r="F285" i="3" s="1"/>
  <c r="G285" i="3" s="1"/>
  <c r="E321" i="3"/>
  <c r="F321" i="3" s="1"/>
  <c r="G321" i="3" s="1"/>
  <c r="E345" i="3"/>
  <c r="F345" i="3" s="1"/>
  <c r="G345" i="3" s="1"/>
  <c r="E381" i="3"/>
  <c r="F381" i="3" s="1"/>
  <c r="G381" i="3" s="1"/>
  <c r="E417" i="3"/>
  <c r="F417" i="3" s="1"/>
  <c r="G417" i="3" s="1"/>
  <c r="E449" i="3"/>
  <c r="F449" i="3" s="1"/>
  <c r="G449" i="3" s="1"/>
  <c r="E485" i="3"/>
  <c r="F485" i="3" s="1"/>
  <c r="G485" i="3" s="1"/>
  <c r="E533" i="3"/>
  <c r="F533" i="3" s="1"/>
  <c r="G533" i="3" s="1"/>
  <c r="E573" i="3"/>
  <c r="F573" i="3" s="1"/>
  <c r="G573" i="3" s="1"/>
  <c r="E605" i="3"/>
  <c r="F605" i="3" s="1"/>
  <c r="G605" i="3" s="1"/>
  <c r="E641" i="3"/>
  <c r="F641" i="3" s="1"/>
  <c r="G641" i="3" s="1"/>
  <c r="E677" i="3"/>
  <c r="F677" i="3" s="1"/>
  <c r="G677" i="3" s="1"/>
  <c r="E725" i="3"/>
  <c r="F725" i="3" s="1"/>
  <c r="G725" i="3" s="1"/>
  <c r="E757" i="3"/>
  <c r="F757" i="3" s="1"/>
  <c r="G757" i="3" s="1"/>
  <c r="E793" i="3"/>
  <c r="F793" i="3" s="1"/>
  <c r="G793" i="3" s="1"/>
  <c r="E837" i="3"/>
  <c r="F837" i="3" s="1"/>
  <c r="G837" i="3" s="1"/>
  <c r="E877" i="3"/>
  <c r="F877" i="3" s="1"/>
  <c r="G877" i="3" s="1"/>
  <c r="E921" i="3"/>
  <c r="F921" i="3" s="1"/>
  <c r="G921" i="3" s="1"/>
  <c r="E957" i="3"/>
  <c r="F957" i="3" s="1"/>
  <c r="G957" i="3" s="1"/>
  <c r="E17" i="3"/>
  <c r="F17" i="3" s="1"/>
  <c r="G17" i="3" s="1"/>
  <c r="E33" i="3"/>
  <c r="F33" i="3" s="1"/>
  <c r="G33" i="3" s="1"/>
  <c r="E53" i="3"/>
  <c r="F53" i="3" s="1"/>
  <c r="G53" i="3" s="1"/>
  <c r="E73" i="3"/>
  <c r="F73" i="3" s="1"/>
  <c r="G73" i="3" s="1"/>
  <c r="E105" i="3"/>
  <c r="F105" i="3" s="1"/>
  <c r="G105" i="3" s="1"/>
  <c r="E137" i="3"/>
  <c r="F137" i="3" s="1"/>
  <c r="G137" i="3" s="1"/>
  <c r="E173" i="3"/>
  <c r="F173" i="3" s="1"/>
  <c r="G173" i="3" s="1"/>
  <c r="E201" i="3"/>
  <c r="F201" i="3" s="1"/>
  <c r="G201" i="3" s="1"/>
  <c r="E241" i="3"/>
  <c r="F241" i="3" s="1"/>
  <c r="G241" i="3" s="1"/>
  <c r="E273" i="3"/>
  <c r="F273" i="3" s="1"/>
  <c r="G273" i="3" s="1"/>
  <c r="E309" i="3"/>
  <c r="F309" i="3" s="1"/>
  <c r="G309" i="3" s="1"/>
  <c r="E349" i="3"/>
  <c r="F349" i="3" s="1"/>
  <c r="G349" i="3" s="1"/>
  <c r="E377" i="3"/>
  <c r="F377" i="3" s="1"/>
  <c r="G377" i="3" s="1"/>
  <c r="E413" i="3"/>
  <c r="F413" i="3" s="1"/>
  <c r="G413" i="3" s="1"/>
  <c r="E445" i="3"/>
  <c r="F445" i="3" s="1"/>
  <c r="G445" i="3" s="1"/>
  <c r="E489" i="3"/>
  <c r="F489" i="3" s="1"/>
  <c r="G489" i="3" s="1"/>
  <c r="E521" i="3"/>
  <c r="F521" i="3" s="1"/>
  <c r="G521" i="3" s="1"/>
  <c r="E553" i="3"/>
  <c r="F553" i="3" s="1"/>
  <c r="G553" i="3" s="1"/>
  <c r="E585" i="3"/>
  <c r="F585" i="3" s="1"/>
  <c r="G585" i="3" s="1"/>
  <c r="E617" i="3"/>
  <c r="F617" i="3" s="1"/>
  <c r="G617" i="3" s="1"/>
  <c r="E645" i="3"/>
  <c r="F645" i="3" s="1"/>
  <c r="G645" i="3" s="1"/>
  <c r="E681" i="3"/>
  <c r="F681" i="3" s="1"/>
  <c r="G681" i="3" s="1"/>
  <c r="E713" i="3"/>
  <c r="F713" i="3" s="1"/>
  <c r="G713" i="3" s="1"/>
  <c r="E745" i="3"/>
  <c r="F745" i="3" s="1"/>
  <c r="G745" i="3" s="1"/>
  <c r="E781" i="3"/>
  <c r="F781" i="3" s="1"/>
  <c r="G781" i="3" s="1"/>
  <c r="E817" i="3"/>
  <c r="F817" i="3" s="1"/>
  <c r="G817" i="3" s="1"/>
  <c r="E849" i="3"/>
  <c r="F849" i="3" s="1"/>
  <c r="G849" i="3" s="1"/>
  <c r="E881" i="3"/>
  <c r="F881" i="3" s="1"/>
  <c r="G881" i="3" s="1"/>
  <c r="E909" i="3"/>
  <c r="F909" i="3" s="1"/>
  <c r="G909" i="3" s="1"/>
  <c r="E945" i="3"/>
  <c r="F945" i="3" s="1"/>
  <c r="G945" i="3" s="1"/>
  <c r="E977" i="3"/>
  <c r="F977" i="3" s="1"/>
  <c r="G977" i="3" s="1"/>
  <c r="E1185" i="3"/>
  <c r="F1185" i="3" s="1"/>
  <c r="G1185" i="3" s="1"/>
  <c r="E1225" i="3"/>
  <c r="F1225" i="3" s="1"/>
  <c r="G1225" i="3" s="1"/>
  <c r="E1257" i="3"/>
  <c r="F1257" i="3" s="1"/>
  <c r="G1257" i="3" s="1"/>
  <c r="E1289" i="3"/>
  <c r="F1289" i="3" s="1"/>
  <c r="G1289" i="3" s="1"/>
  <c r="E1329" i="3"/>
  <c r="F1329" i="3" s="1"/>
  <c r="G1329" i="3" s="1"/>
  <c r="E1017" i="3"/>
  <c r="F1017" i="3" s="1"/>
  <c r="G1017" i="3" s="1"/>
  <c r="E1033" i="3"/>
  <c r="F1033" i="3" s="1"/>
  <c r="G1033" i="3" s="1"/>
  <c r="E1053" i="3"/>
  <c r="F1053" i="3" s="1"/>
  <c r="G1053" i="3" s="1"/>
  <c r="E1069" i="3"/>
  <c r="F1069" i="3" s="1"/>
  <c r="G1069" i="3" s="1"/>
  <c r="E1089" i="3"/>
  <c r="F1089" i="3" s="1"/>
  <c r="G1089" i="3" s="1"/>
  <c r="E1105" i="3"/>
  <c r="F1105" i="3" s="1"/>
  <c r="G1105" i="3" s="1"/>
  <c r="E1121" i="3"/>
  <c r="F1121" i="3" s="1"/>
  <c r="G1121" i="3" s="1"/>
  <c r="E1141" i="3"/>
  <c r="F1141" i="3" s="1"/>
  <c r="G1141" i="3" s="1"/>
  <c r="E1157" i="3"/>
  <c r="F1157" i="3" s="1"/>
  <c r="G1157" i="3" s="1"/>
  <c r="E1177" i="3"/>
  <c r="F1177" i="3" s="1"/>
  <c r="G1177" i="3" s="1"/>
  <c r="E1201" i="3"/>
  <c r="F1201" i="3" s="1"/>
  <c r="G1201" i="3" s="1"/>
  <c r="E1229" i="3"/>
  <c r="F1229" i="3" s="1"/>
  <c r="G1229" i="3" s="1"/>
  <c r="E1261" i="3"/>
  <c r="F1261" i="3" s="1"/>
  <c r="G1261" i="3" s="1"/>
  <c r="E1293" i="3"/>
  <c r="F1293" i="3" s="1"/>
  <c r="G1293" i="3" s="1"/>
  <c r="E1333" i="3"/>
  <c r="F1333" i="3" s="1"/>
  <c r="G1333" i="3" s="1"/>
  <c r="E14" i="3"/>
  <c r="F14" i="3" s="1"/>
  <c r="G14" i="3" s="1"/>
  <c r="E46" i="3"/>
  <c r="F46" i="3" s="1"/>
  <c r="G46" i="3" s="1"/>
  <c r="E78" i="3"/>
  <c r="F78" i="3" s="1"/>
  <c r="G78" i="3" s="1"/>
  <c r="E110" i="3"/>
  <c r="F110" i="3" s="1"/>
  <c r="G110" i="3" s="1"/>
  <c r="E138" i="3"/>
  <c r="F138" i="3" s="1"/>
  <c r="G138" i="3" s="1"/>
  <c r="E170" i="3"/>
  <c r="F170" i="3" s="1"/>
  <c r="G170" i="3" s="1"/>
  <c r="E206" i="3"/>
  <c r="F206" i="3" s="1"/>
  <c r="G206" i="3" s="1"/>
  <c r="E238" i="3"/>
  <c r="F238" i="3" s="1"/>
  <c r="G238" i="3" s="1"/>
  <c r="E266" i="3"/>
  <c r="F266" i="3" s="1"/>
  <c r="G266" i="3" s="1"/>
  <c r="E294" i="3"/>
  <c r="F294" i="3" s="1"/>
  <c r="G294" i="3" s="1"/>
  <c r="E330" i="3"/>
  <c r="F330" i="3" s="1"/>
  <c r="G330" i="3" s="1"/>
  <c r="E362" i="3"/>
  <c r="F362" i="3" s="1"/>
  <c r="G362" i="3" s="1"/>
  <c r="E394" i="3"/>
  <c r="F394" i="3" s="1"/>
  <c r="G394" i="3" s="1"/>
  <c r="E26" i="3"/>
  <c r="F26" i="3" s="1"/>
  <c r="G26" i="3" s="1"/>
  <c r="E58" i="3"/>
  <c r="F58" i="3" s="1"/>
  <c r="G58" i="3" s="1"/>
  <c r="E90" i="3"/>
  <c r="F90" i="3" s="1"/>
  <c r="G90" i="3" s="1"/>
  <c r="E126" i="3"/>
  <c r="F126" i="3" s="1"/>
  <c r="G126" i="3" s="1"/>
  <c r="E158" i="3"/>
  <c r="F158" i="3" s="1"/>
  <c r="G158" i="3" s="1"/>
  <c r="E186" i="3"/>
  <c r="F186" i="3" s="1"/>
  <c r="G186" i="3" s="1"/>
  <c r="E218" i="3"/>
  <c r="F218" i="3" s="1"/>
  <c r="G218" i="3" s="1"/>
  <c r="E254" i="3"/>
  <c r="F254" i="3" s="1"/>
  <c r="G254" i="3" s="1"/>
  <c r="E290" i="3"/>
  <c r="F290" i="3" s="1"/>
  <c r="G290" i="3" s="1"/>
  <c r="E322" i="3"/>
  <c r="F322" i="3" s="1"/>
  <c r="G322" i="3" s="1"/>
  <c r="E350" i="3"/>
  <c r="F350" i="3" s="1"/>
  <c r="G350" i="3" s="1"/>
  <c r="E382" i="3"/>
  <c r="F382" i="3" s="1"/>
  <c r="G382" i="3" s="1"/>
  <c r="E406" i="3"/>
  <c r="F406" i="3" s="1"/>
  <c r="G406" i="3" s="1"/>
  <c r="E422" i="3"/>
  <c r="F422" i="3" s="1"/>
  <c r="G422" i="3" s="1"/>
  <c r="E438" i="3"/>
  <c r="F438" i="3" s="1"/>
  <c r="G438" i="3" s="1"/>
  <c r="E454" i="3"/>
  <c r="F454" i="3" s="1"/>
  <c r="G454" i="3" s="1"/>
  <c r="E470" i="3"/>
  <c r="F470" i="3" s="1"/>
  <c r="G470" i="3" s="1"/>
  <c r="E486" i="3"/>
  <c r="F486" i="3" s="1"/>
  <c r="G486" i="3" s="1"/>
  <c r="E502" i="3"/>
  <c r="F502" i="3" s="1"/>
  <c r="G502" i="3" s="1"/>
  <c r="E518" i="3"/>
  <c r="F518" i="3" s="1"/>
  <c r="G518" i="3" s="1"/>
  <c r="E534" i="3"/>
  <c r="F534" i="3" s="1"/>
  <c r="G534" i="3" s="1"/>
  <c r="E550" i="3"/>
  <c r="F550" i="3" s="1"/>
  <c r="G550" i="3" s="1"/>
  <c r="E566" i="3"/>
  <c r="F566" i="3" s="1"/>
  <c r="G566" i="3" s="1"/>
  <c r="E582" i="3"/>
  <c r="F582" i="3" s="1"/>
  <c r="G582" i="3" s="1"/>
  <c r="E598" i="3"/>
  <c r="F598" i="3" s="1"/>
  <c r="G598" i="3" s="1"/>
  <c r="E614" i="3"/>
  <c r="F614" i="3" s="1"/>
  <c r="G614" i="3" s="1"/>
  <c r="E630" i="3"/>
  <c r="F630" i="3" s="1"/>
  <c r="G630" i="3" s="1"/>
  <c r="E646" i="3"/>
  <c r="F646" i="3" s="1"/>
  <c r="G646" i="3" s="1"/>
  <c r="E662" i="3"/>
  <c r="F662" i="3" s="1"/>
  <c r="G662" i="3" s="1"/>
  <c r="E678" i="3"/>
  <c r="F678" i="3" s="1"/>
  <c r="G678" i="3" s="1"/>
  <c r="E694" i="3"/>
  <c r="F694" i="3" s="1"/>
  <c r="G694" i="3" s="1"/>
  <c r="E710" i="3"/>
  <c r="F710" i="3" s="1"/>
  <c r="G710" i="3" s="1"/>
  <c r="E726" i="3"/>
  <c r="F726" i="3" s="1"/>
  <c r="G726" i="3" s="1"/>
  <c r="E742" i="3"/>
  <c r="F742" i="3" s="1"/>
  <c r="G742" i="3" s="1"/>
  <c r="E758" i="3"/>
  <c r="F758" i="3" s="1"/>
  <c r="G758" i="3" s="1"/>
  <c r="E774" i="3"/>
  <c r="F774" i="3" s="1"/>
  <c r="G774" i="3" s="1"/>
  <c r="E790" i="3"/>
  <c r="F790" i="3" s="1"/>
  <c r="G790" i="3" s="1"/>
  <c r="E806" i="3"/>
  <c r="F806" i="3" s="1"/>
  <c r="G806" i="3" s="1"/>
  <c r="E822" i="3"/>
  <c r="F822" i="3" s="1"/>
  <c r="G822" i="3" s="1"/>
  <c r="E838" i="3"/>
  <c r="F838" i="3" s="1"/>
  <c r="G838" i="3" s="1"/>
  <c r="E854" i="3"/>
  <c r="F854" i="3" s="1"/>
  <c r="G854" i="3" s="1"/>
  <c r="E870" i="3"/>
  <c r="F870" i="3" s="1"/>
  <c r="G870" i="3" s="1"/>
  <c r="E886" i="3"/>
  <c r="F886" i="3" s="1"/>
  <c r="G886" i="3" s="1"/>
  <c r="E902" i="3"/>
  <c r="F902" i="3" s="1"/>
  <c r="G902" i="3" s="1"/>
  <c r="E918" i="3"/>
  <c r="F918" i="3" s="1"/>
  <c r="G918" i="3" s="1"/>
  <c r="E934" i="3"/>
  <c r="F934" i="3" s="1"/>
  <c r="G934" i="3" s="1"/>
  <c r="E950" i="3"/>
  <c r="F950" i="3" s="1"/>
  <c r="G950" i="3" s="1"/>
  <c r="E966" i="3"/>
  <c r="F966" i="3" s="1"/>
  <c r="G966" i="3" s="1"/>
  <c r="E982" i="3"/>
  <c r="F982" i="3" s="1"/>
  <c r="G982" i="3" s="1"/>
  <c r="E998" i="3"/>
  <c r="F998" i="3" s="1"/>
  <c r="G998" i="3" s="1"/>
  <c r="E1014" i="3"/>
  <c r="F1014" i="3" s="1"/>
  <c r="G1014" i="3" s="1"/>
  <c r="E1030" i="3"/>
  <c r="F1030" i="3" s="1"/>
  <c r="G1030" i="3" s="1"/>
  <c r="E1046" i="3"/>
  <c r="F1046" i="3" s="1"/>
  <c r="G1046" i="3" s="1"/>
  <c r="E1062" i="3"/>
  <c r="F1062" i="3" s="1"/>
  <c r="G1062" i="3" s="1"/>
  <c r="E1078" i="3"/>
  <c r="F1078" i="3" s="1"/>
  <c r="G1078" i="3" s="1"/>
  <c r="E1094" i="3"/>
  <c r="F1094" i="3" s="1"/>
  <c r="G1094" i="3" s="1"/>
  <c r="E1110" i="3"/>
  <c r="F1110" i="3" s="1"/>
  <c r="G1110" i="3" s="1"/>
  <c r="E1126" i="3"/>
  <c r="F1126" i="3" s="1"/>
  <c r="G1126" i="3" s="1"/>
  <c r="E1142" i="3"/>
  <c r="F1142" i="3" s="1"/>
  <c r="G1142" i="3" s="1"/>
  <c r="E1158" i="3"/>
  <c r="F1158" i="3" s="1"/>
  <c r="G1158" i="3" s="1"/>
  <c r="E1174" i="3"/>
  <c r="F1174" i="3" s="1"/>
  <c r="G1174" i="3" s="1"/>
  <c r="E1190" i="3"/>
  <c r="F1190" i="3" s="1"/>
  <c r="G1190" i="3" s="1"/>
  <c r="E1206" i="3"/>
  <c r="F1206" i="3" s="1"/>
  <c r="G1206" i="3" s="1"/>
  <c r="E1222" i="3"/>
  <c r="F1222" i="3" s="1"/>
  <c r="G1222" i="3" s="1"/>
  <c r="E1238" i="3"/>
  <c r="F1238" i="3" s="1"/>
  <c r="G1238" i="3" s="1"/>
  <c r="E1254" i="3"/>
  <c r="F1254" i="3" s="1"/>
  <c r="G1254" i="3" s="1"/>
  <c r="E1270" i="3"/>
  <c r="F1270" i="3" s="1"/>
  <c r="G1270" i="3" s="1"/>
  <c r="E1286" i="3"/>
  <c r="F1286" i="3" s="1"/>
  <c r="G1286" i="3" s="1"/>
  <c r="E1302" i="3"/>
  <c r="F1302" i="3" s="1"/>
  <c r="G1302" i="3" s="1"/>
  <c r="E1318" i="3"/>
  <c r="F1318" i="3" s="1"/>
  <c r="G1318" i="3" s="1"/>
  <c r="E1334" i="3"/>
  <c r="F1334" i="3" s="1"/>
  <c r="G1334" i="3" s="1"/>
  <c r="E77" i="3"/>
  <c r="F77" i="3" s="1"/>
  <c r="G77" i="3" s="1"/>
  <c r="E205" i="3"/>
  <c r="F205" i="3" s="1"/>
  <c r="G205" i="3" s="1"/>
  <c r="E397" i="3"/>
  <c r="F397" i="3" s="1"/>
  <c r="G397" i="3" s="1"/>
  <c r="E517" i="3"/>
  <c r="F517" i="3" s="1"/>
  <c r="G517" i="3" s="1"/>
  <c r="E717" i="3"/>
  <c r="F717" i="3" s="1"/>
  <c r="G717" i="3" s="1"/>
  <c r="E853" i="3"/>
  <c r="F853" i="3" s="1"/>
  <c r="G853" i="3" s="1"/>
  <c r="E997" i="3"/>
  <c r="F997" i="3" s="1"/>
  <c r="G997" i="3" s="1"/>
  <c r="E1173" i="3"/>
  <c r="F1173" i="3" s="1"/>
  <c r="G1173" i="3" s="1"/>
  <c r="E1345" i="3"/>
  <c r="F1345" i="3" s="1"/>
  <c r="G1345" i="3" s="1"/>
  <c r="E8" i="3"/>
  <c r="F8" i="3" s="1"/>
  <c r="G8" i="3" s="1"/>
  <c r="E80" i="3"/>
  <c r="F80" i="3" s="1"/>
  <c r="G80" i="3" s="1"/>
  <c r="E516" i="3"/>
  <c r="F516" i="3" s="1"/>
  <c r="G516" i="3" s="1"/>
  <c r="E756" i="3"/>
  <c r="F756" i="3" s="1"/>
  <c r="G756" i="3" s="1"/>
  <c r="E776" i="3"/>
  <c r="F776" i="3" s="1"/>
  <c r="G776" i="3" s="1"/>
  <c r="E796" i="3"/>
  <c r="F796" i="3" s="1"/>
  <c r="G796" i="3" s="1"/>
  <c r="E820" i="3"/>
  <c r="F820" i="3" s="1"/>
  <c r="G820" i="3" s="1"/>
  <c r="E840" i="3"/>
  <c r="F840" i="3" s="1"/>
  <c r="G840" i="3" s="1"/>
  <c r="E860" i="3"/>
  <c r="F860" i="3" s="1"/>
  <c r="G860" i="3" s="1"/>
  <c r="E884" i="3"/>
  <c r="F884" i="3" s="1"/>
  <c r="G884" i="3" s="1"/>
  <c r="E912" i="3"/>
  <c r="F912" i="3" s="1"/>
  <c r="G912" i="3" s="1"/>
  <c r="E944" i="3"/>
  <c r="F944" i="3" s="1"/>
  <c r="G944" i="3" s="1"/>
  <c r="E964" i="3"/>
  <c r="F964" i="3" s="1"/>
  <c r="G964" i="3" s="1"/>
  <c r="E1000" i="3"/>
  <c r="F1000" i="3" s="1"/>
  <c r="G1000" i="3" s="1"/>
  <c r="E1024" i="3"/>
  <c r="F1024" i="3" s="1"/>
  <c r="G1024" i="3" s="1"/>
  <c r="E1052" i="3"/>
  <c r="F1052" i="3" s="1"/>
  <c r="G1052" i="3" s="1"/>
  <c r="E1072" i="3"/>
  <c r="F1072" i="3" s="1"/>
  <c r="G1072" i="3" s="1"/>
  <c r="E1096" i="3"/>
  <c r="F1096" i="3" s="1"/>
  <c r="G1096" i="3" s="1"/>
  <c r="E1116" i="3"/>
  <c r="F1116" i="3" s="1"/>
  <c r="G1116" i="3" s="1"/>
  <c r="E1136" i="3"/>
  <c r="F1136" i="3" s="1"/>
  <c r="G1136" i="3" s="1"/>
  <c r="E1160" i="3"/>
  <c r="F1160" i="3" s="1"/>
  <c r="G1160" i="3" s="1"/>
  <c r="E1180" i="3"/>
  <c r="F1180" i="3" s="1"/>
  <c r="G1180" i="3" s="1"/>
  <c r="E1200" i="3"/>
  <c r="F1200" i="3" s="1"/>
  <c r="G1200" i="3" s="1"/>
  <c r="E1224" i="3"/>
  <c r="F1224" i="3" s="1"/>
  <c r="G1224" i="3" s="1"/>
  <c r="E1244" i="3"/>
  <c r="F1244" i="3" s="1"/>
  <c r="G1244" i="3" s="1"/>
  <c r="E1264" i="3"/>
  <c r="F1264" i="3" s="1"/>
  <c r="G1264" i="3" s="1"/>
  <c r="E1288" i="3"/>
  <c r="F1288" i="3" s="1"/>
  <c r="G1288" i="3" s="1"/>
  <c r="E1308" i="3"/>
  <c r="F1308" i="3" s="1"/>
  <c r="G1308" i="3" s="1"/>
  <c r="E1328" i="3"/>
  <c r="F1328" i="3" s="1"/>
  <c r="G1328" i="3" s="1"/>
  <c r="E57" i="3"/>
  <c r="F57" i="3" s="1"/>
  <c r="G57" i="3" s="1"/>
  <c r="E117" i="3"/>
  <c r="F117" i="3" s="1"/>
  <c r="G117" i="3" s="1"/>
  <c r="E153" i="3"/>
  <c r="F153" i="3" s="1"/>
  <c r="G153" i="3" s="1"/>
  <c r="E185" i="3"/>
  <c r="F185" i="3" s="1"/>
  <c r="G185" i="3" s="1"/>
  <c r="E233" i="3"/>
  <c r="F233" i="3" s="1"/>
  <c r="G233" i="3" s="1"/>
  <c r="E277" i="3"/>
  <c r="F277" i="3" s="1"/>
  <c r="G277" i="3" s="1"/>
  <c r="E313" i="3"/>
  <c r="F313" i="3" s="1"/>
  <c r="G313" i="3" s="1"/>
  <c r="E337" i="3"/>
  <c r="F337" i="3" s="1"/>
  <c r="G337" i="3" s="1"/>
  <c r="E373" i="3"/>
  <c r="F373" i="3" s="1"/>
  <c r="G373" i="3" s="1"/>
  <c r="E409" i="3"/>
  <c r="F409" i="3" s="1"/>
  <c r="G409" i="3" s="1"/>
  <c r="E441" i="3"/>
  <c r="F441" i="3" s="1"/>
  <c r="G441" i="3" s="1"/>
  <c r="E477" i="3"/>
  <c r="F477" i="3" s="1"/>
  <c r="G477" i="3" s="1"/>
  <c r="E525" i="3"/>
  <c r="F525" i="3" s="1"/>
  <c r="G525" i="3" s="1"/>
  <c r="E565" i="3"/>
  <c r="F565" i="3" s="1"/>
  <c r="G565" i="3" s="1"/>
  <c r="E597" i="3"/>
  <c r="F597" i="3" s="1"/>
  <c r="G597" i="3" s="1"/>
  <c r="E633" i="3"/>
  <c r="F633" i="3" s="1"/>
  <c r="G633" i="3" s="1"/>
  <c r="E665" i="3"/>
  <c r="F665" i="3" s="1"/>
  <c r="G665" i="3" s="1"/>
  <c r="E701" i="3"/>
  <c r="F701" i="3" s="1"/>
  <c r="G701" i="3" s="1"/>
  <c r="E749" i="3"/>
  <c r="F749" i="3" s="1"/>
  <c r="G749" i="3" s="1"/>
  <c r="E785" i="3"/>
  <c r="F785" i="3" s="1"/>
  <c r="G785" i="3" s="1"/>
  <c r="E821" i="3"/>
  <c r="F821" i="3" s="1"/>
  <c r="G821" i="3" s="1"/>
  <c r="E865" i="3"/>
  <c r="F865" i="3" s="1"/>
  <c r="G865" i="3" s="1"/>
  <c r="E913" i="3"/>
  <c r="F913" i="3" s="1"/>
  <c r="G913" i="3" s="1"/>
  <c r="E949" i="3"/>
  <c r="F949" i="3" s="1"/>
  <c r="G949" i="3" s="1"/>
  <c r="E981" i="3"/>
  <c r="F981" i="3" s="1"/>
  <c r="G981" i="3" s="1"/>
  <c r="E13" i="3"/>
  <c r="F13" i="3" s="1"/>
  <c r="G13" i="3" s="1"/>
  <c r="E29" i="3"/>
  <c r="F29" i="3" s="1"/>
  <c r="G29" i="3" s="1"/>
  <c r="E49" i="3"/>
  <c r="F49" i="3" s="1"/>
  <c r="G49" i="3" s="1"/>
  <c r="E69" i="3"/>
  <c r="F69" i="3" s="1"/>
  <c r="G69" i="3" s="1"/>
  <c r="E97" i="3"/>
  <c r="F97" i="3" s="1"/>
  <c r="G97" i="3" s="1"/>
  <c r="E129" i="3"/>
  <c r="F129" i="3" s="1"/>
  <c r="G129" i="3" s="1"/>
  <c r="E165" i="3"/>
  <c r="F165" i="3" s="1"/>
  <c r="G165" i="3" s="1"/>
  <c r="E193" i="3"/>
  <c r="F193" i="3" s="1"/>
  <c r="G193" i="3" s="1"/>
  <c r="E229" i="3"/>
  <c r="F229" i="3" s="1"/>
  <c r="G229" i="3" s="1"/>
  <c r="E265" i="3"/>
  <c r="F265" i="3" s="1"/>
  <c r="G265" i="3" s="1"/>
  <c r="E293" i="3"/>
  <c r="F293" i="3" s="1"/>
  <c r="G293" i="3" s="1"/>
  <c r="E341" i="3"/>
  <c r="F341" i="3" s="1"/>
  <c r="G341" i="3" s="1"/>
  <c r="E369" i="3"/>
  <c r="F369" i="3" s="1"/>
  <c r="G369" i="3" s="1"/>
  <c r="E405" i="3"/>
  <c r="F405" i="3" s="1"/>
  <c r="G405" i="3" s="1"/>
  <c r="E437" i="3"/>
  <c r="F437" i="3" s="1"/>
  <c r="G437" i="3" s="1"/>
  <c r="E481" i="3"/>
  <c r="F481" i="3" s="1"/>
  <c r="G481" i="3" s="1"/>
  <c r="E513" i="3"/>
  <c r="F513" i="3" s="1"/>
  <c r="G513" i="3" s="1"/>
  <c r="E545" i="3"/>
  <c r="F545" i="3" s="1"/>
  <c r="G545" i="3" s="1"/>
  <c r="E577" i="3"/>
  <c r="F577" i="3" s="1"/>
  <c r="G577" i="3" s="1"/>
  <c r="E609" i="3"/>
  <c r="F609" i="3" s="1"/>
  <c r="G609" i="3" s="1"/>
  <c r="E637" i="3"/>
  <c r="F637" i="3" s="1"/>
  <c r="G637" i="3" s="1"/>
  <c r="E673" i="3"/>
  <c r="F673" i="3" s="1"/>
  <c r="G673" i="3" s="1"/>
  <c r="E705" i="3"/>
  <c r="F705" i="3" s="1"/>
  <c r="G705" i="3" s="1"/>
  <c r="E737" i="3"/>
  <c r="F737" i="3" s="1"/>
  <c r="G737" i="3" s="1"/>
  <c r="E773" i="3"/>
  <c r="F773" i="3" s="1"/>
  <c r="G773" i="3" s="1"/>
  <c r="E805" i="3"/>
  <c r="F805" i="3" s="1"/>
  <c r="G805" i="3" s="1"/>
  <c r="E841" i="3"/>
  <c r="F841" i="3" s="1"/>
  <c r="G841" i="3" s="1"/>
  <c r="E873" i="3"/>
  <c r="F873" i="3" s="1"/>
  <c r="G873" i="3" s="1"/>
  <c r="E901" i="3"/>
  <c r="F901" i="3" s="1"/>
  <c r="G901" i="3" s="1"/>
  <c r="E937" i="3"/>
  <c r="F937" i="3" s="1"/>
  <c r="G937" i="3" s="1"/>
  <c r="E969" i="3"/>
  <c r="F969" i="3" s="1"/>
  <c r="G969" i="3" s="1"/>
  <c r="E1005" i="3"/>
  <c r="F1005" i="3" s="1"/>
  <c r="G1005" i="3" s="1"/>
  <c r="E1213" i="3"/>
  <c r="F1213" i="3" s="1"/>
  <c r="G1213" i="3" s="1"/>
  <c r="E1249" i="3"/>
  <c r="F1249" i="3" s="1"/>
  <c r="G1249" i="3" s="1"/>
  <c r="E1281" i="3"/>
  <c r="F1281" i="3" s="1"/>
  <c r="G1281" i="3" s="1"/>
  <c r="E1321" i="3"/>
  <c r="F1321" i="3" s="1"/>
  <c r="G1321" i="3" s="1"/>
  <c r="E1013" i="3"/>
  <c r="F1013" i="3" s="1"/>
  <c r="G1013" i="3" s="1"/>
  <c r="E1029" i="3"/>
  <c r="F1029" i="3" s="1"/>
  <c r="G1029" i="3" s="1"/>
  <c r="E1049" i="3"/>
  <c r="F1049" i="3" s="1"/>
  <c r="G1049" i="3" s="1"/>
  <c r="E1065" i="3"/>
  <c r="F1065" i="3" s="1"/>
  <c r="G1065" i="3" s="1"/>
  <c r="E1085" i="3"/>
  <c r="F1085" i="3" s="1"/>
  <c r="G1085" i="3" s="1"/>
  <c r="E1101" i="3"/>
  <c r="F1101" i="3" s="1"/>
  <c r="G1101" i="3" s="1"/>
  <c r="E1117" i="3"/>
  <c r="F1117" i="3" s="1"/>
  <c r="G1117" i="3" s="1"/>
  <c r="E1137" i="3"/>
  <c r="F1137" i="3" s="1"/>
  <c r="G1137" i="3" s="1"/>
  <c r="E1153" i="3"/>
  <c r="F1153" i="3" s="1"/>
  <c r="G1153" i="3" s="1"/>
  <c r="E1169" i="3"/>
  <c r="F1169" i="3" s="1"/>
  <c r="G1169" i="3" s="1"/>
  <c r="E1193" i="3"/>
  <c r="F1193" i="3" s="1"/>
  <c r="G1193" i="3" s="1"/>
  <c r="E1221" i="3"/>
  <c r="F1221" i="3" s="1"/>
  <c r="G1221" i="3" s="1"/>
  <c r="E1253" i="3"/>
  <c r="F1253" i="3" s="1"/>
  <c r="G1253" i="3" s="1"/>
  <c r="E1285" i="3"/>
  <c r="F1285" i="3" s="1"/>
  <c r="G1285" i="3" s="1"/>
  <c r="E1325" i="3"/>
  <c r="F1325" i="3" s="1"/>
  <c r="G1325" i="3" s="1"/>
  <c r="E24" i="3"/>
  <c r="F24" i="3" s="1"/>
  <c r="G24" i="3" s="1"/>
  <c r="E40" i="3"/>
  <c r="F40" i="3" s="1"/>
  <c r="G40" i="3" s="1"/>
  <c r="E64" i="3"/>
  <c r="F64" i="3" s="1"/>
  <c r="G64" i="3" s="1"/>
  <c r="E88" i="3"/>
  <c r="F88" i="3" s="1"/>
  <c r="G88" i="3" s="1"/>
  <c r="E108" i="3"/>
  <c r="F108" i="3" s="1"/>
  <c r="G108" i="3" s="1"/>
  <c r="E124" i="3"/>
  <c r="F124" i="3" s="1"/>
  <c r="G124" i="3" s="1"/>
  <c r="E140" i="3"/>
  <c r="F140" i="3" s="1"/>
  <c r="G140" i="3" s="1"/>
  <c r="E156" i="3"/>
  <c r="F156" i="3" s="1"/>
  <c r="G156" i="3" s="1"/>
  <c r="E172" i="3"/>
  <c r="F172" i="3" s="1"/>
  <c r="G172" i="3" s="1"/>
  <c r="E188" i="3"/>
  <c r="F188" i="3" s="1"/>
  <c r="G188" i="3" s="1"/>
  <c r="E204" i="3"/>
  <c r="F204" i="3" s="1"/>
  <c r="G204" i="3" s="1"/>
  <c r="E220" i="3"/>
  <c r="F220" i="3" s="1"/>
  <c r="G220" i="3" s="1"/>
  <c r="E236" i="3"/>
  <c r="F236" i="3" s="1"/>
  <c r="G236" i="3" s="1"/>
  <c r="E252" i="3"/>
  <c r="F252" i="3" s="1"/>
  <c r="G252" i="3" s="1"/>
  <c r="E268" i="3"/>
  <c r="F268" i="3" s="1"/>
  <c r="G268" i="3" s="1"/>
  <c r="E284" i="3"/>
  <c r="F284" i="3" s="1"/>
  <c r="G284" i="3" s="1"/>
  <c r="E300" i="3"/>
  <c r="F300" i="3" s="1"/>
  <c r="G300" i="3" s="1"/>
  <c r="E316" i="3"/>
  <c r="F316" i="3" s="1"/>
  <c r="G316" i="3" s="1"/>
  <c r="E332" i="3"/>
  <c r="F332" i="3" s="1"/>
  <c r="G332" i="3" s="1"/>
  <c r="E348" i="3"/>
  <c r="F348" i="3" s="1"/>
  <c r="G348" i="3" s="1"/>
  <c r="E364" i="3"/>
  <c r="F364" i="3" s="1"/>
  <c r="G364" i="3" s="1"/>
  <c r="E380" i="3"/>
  <c r="F380" i="3" s="1"/>
  <c r="G380" i="3" s="1"/>
  <c r="E396" i="3"/>
  <c r="F396" i="3" s="1"/>
  <c r="G396" i="3" s="1"/>
  <c r="E412" i="3"/>
  <c r="F412" i="3" s="1"/>
  <c r="G412" i="3" s="1"/>
  <c r="E428" i="3"/>
  <c r="F428" i="3" s="1"/>
  <c r="G428" i="3" s="1"/>
  <c r="E444" i="3"/>
  <c r="F444" i="3" s="1"/>
  <c r="G444" i="3" s="1"/>
  <c r="E460" i="3"/>
  <c r="F460" i="3" s="1"/>
  <c r="G460" i="3" s="1"/>
  <c r="E476" i="3"/>
  <c r="F476" i="3" s="1"/>
  <c r="G476" i="3" s="1"/>
  <c r="E496" i="3"/>
  <c r="F496" i="3" s="1"/>
  <c r="G496" i="3" s="1"/>
  <c r="E520" i="3"/>
  <c r="F520" i="3" s="1"/>
  <c r="G520" i="3" s="1"/>
  <c r="E536" i="3"/>
  <c r="F536" i="3" s="1"/>
  <c r="G536" i="3" s="1"/>
  <c r="E552" i="3"/>
  <c r="F552" i="3" s="1"/>
  <c r="G552" i="3" s="1"/>
  <c r="E568" i="3"/>
  <c r="F568" i="3" s="1"/>
  <c r="G568" i="3" s="1"/>
  <c r="E584" i="3"/>
  <c r="F584" i="3" s="1"/>
  <c r="G584" i="3" s="1"/>
  <c r="E600" i="3"/>
  <c r="F600" i="3" s="1"/>
  <c r="G600" i="3" s="1"/>
  <c r="E616" i="3"/>
  <c r="F616" i="3" s="1"/>
  <c r="G616" i="3" s="1"/>
  <c r="E632" i="3"/>
  <c r="F632" i="3" s="1"/>
  <c r="G632" i="3" s="1"/>
  <c r="E648" i="3"/>
  <c r="F648" i="3" s="1"/>
  <c r="G648" i="3" s="1"/>
  <c r="E664" i="3"/>
  <c r="F664" i="3" s="1"/>
  <c r="G664" i="3" s="1"/>
  <c r="E680" i="3"/>
  <c r="F680" i="3" s="1"/>
  <c r="G680" i="3" s="1"/>
  <c r="E696" i="3"/>
  <c r="F696" i="3" s="1"/>
  <c r="G696" i="3" s="1"/>
  <c r="E712" i="3"/>
  <c r="F712" i="3" s="1"/>
  <c r="G712" i="3" s="1"/>
  <c r="E728" i="3"/>
  <c r="F728" i="3" s="1"/>
  <c r="G728" i="3" s="1"/>
  <c r="E768" i="3"/>
  <c r="F768" i="3" s="1"/>
  <c r="G768" i="3" s="1"/>
  <c r="E832" i="3"/>
  <c r="F832" i="3" s="1"/>
  <c r="G832" i="3" s="1"/>
  <c r="E892" i="3"/>
  <c r="F892" i="3" s="1"/>
  <c r="G892" i="3" s="1"/>
  <c r="E924" i="3"/>
  <c r="F924" i="3" s="1"/>
  <c r="G924" i="3" s="1"/>
  <c r="E968" i="3"/>
  <c r="F968" i="3" s="1"/>
  <c r="G968" i="3" s="1"/>
  <c r="E992" i="3"/>
  <c r="F992" i="3" s="1"/>
  <c r="G992" i="3" s="1"/>
  <c r="E1036" i="3"/>
  <c r="F1036" i="3" s="1"/>
  <c r="G1036" i="3" s="1"/>
  <c r="E1092" i="3"/>
  <c r="F1092" i="3" s="1"/>
  <c r="G1092" i="3" s="1"/>
  <c r="E1156" i="3"/>
  <c r="F1156" i="3" s="1"/>
  <c r="G1156" i="3" s="1"/>
  <c r="E1220" i="3"/>
  <c r="F1220" i="3" s="1"/>
  <c r="G1220" i="3" s="1"/>
  <c r="E1284" i="3"/>
  <c r="F1284" i="3" s="1"/>
  <c r="G1284" i="3" s="1"/>
  <c r="E1348" i="3"/>
  <c r="F1348" i="3" s="1"/>
  <c r="G1348" i="3" s="1"/>
  <c r="E30" i="3"/>
  <c r="F30" i="3" s="1"/>
  <c r="G30" i="3" s="1"/>
  <c r="E62" i="3"/>
  <c r="F62" i="3" s="1"/>
  <c r="G62" i="3" s="1"/>
  <c r="E94" i="3"/>
  <c r="F94" i="3" s="1"/>
  <c r="G94" i="3" s="1"/>
  <c r="E122" i="3"/>
  <c r="F122" i="3" s="1"/>
  <c r="G122" i="3" s="1"/>
  <c r="E154" i="3"/>
  <c r="F154" i="3" s="1"/>
  <c r="G154" i="3" s="1"/>
  <c r="E190" i="3"/>
  <c r="F190" i="3" s="1"/>
  <c r="G190" i="3" s="1"/>
  <c r="E222" i="3"/>
  <c r="F222" i="3" s="1"/>
  <c r="G222" i="3" s="1"/>
  <c r="E250" i="3"/>
  <c r="F250" i="3" s="1"/>
  <c r="G250" i="3" s="1"/>
  <c r="E278" i="3"/>
  <c r="F278" i="3" s="1"/>
  <c r="G278" i="3" s="1"/>
  <c r="E310" i="3"/>
  <c r="F310" i="3" s="1"/>
  <c r="G310" i="3" s="1"/>
  <c r="E346" i="3"/>
  <c r="F346" i="3" s="1"/>
  <c r="G346" i="3" s="1"/>
  <c r="E374" i="3"/>
  <c r="F374" i="3" s="1"/>
  <c r="G374" i="3" s="1"/>
  <c r="E10" i="3"/>
  <c r="F10" i="3" s="1"/>
  <c r="G10" i="3" s="1"/>
  <c r="E42" i="3"/>
  <c r="F42" i="3" s="1"/>
  <c r="G42" i="3" s="1"/>
  <c r="E74" i="3"/>
  <c r="F74" i="3" s="1"/>
  <c r="G74" i="3" s="1"/>
  <c r="E106" i="3"/>
  <c r="F106" i="3" s="1"/>
  <c r="G106" i="3" s="1"/>
  <c r="E142" i="3"/>
  <c r="F142" i="3" s="1"/>
  <c r="G142" i="3" s="1"/>
  <c r="E174" i="3"/>
  <c r="F174" i="3" s="1"/>
  <c r="G174" i="3" s="1"/>
  <c r="E202" i="3"/>
  <c r="F202" i="3" s="1"/>
  <c r="G202" i="3" s="1"/>
  <c r="E234" i="3"/>
  <c r="F234" i="3" s="1"/>
  <c r="G234" i="3" s="1"/>
  <c r="E274" i="3"/>
  <c r="F274" i="3" s="1"/>
  <c r="G274" i="3" s="1"/>
  <c r="E306" i="3"/>
  <c r="F306" i="3" s="1"/>
  <c r="G306" i="3" s="1"/>
  <c r="E334" i="3"/>
  <c r="F334" i="3" s="1"/>
  <c r="G334" i="3" s="1"/>
  <c r="E370" i="3"/>
  <c r="F370" i="3" s="1"/>
  <c r="G370" i="3" s="1"/>
  <c r="E398" i="3"/>
  <c r="F398" i="3" s="1"/>
  <c r="G398" i="3" s="1"/>
  <c r="E414" i="3"/>
  <c r="F414" i="3" s="1"/>
  <c r="G414" i="3" s="1"/>
  <c r="E430" i="3"/>
  <c r="F430" i="3" s="1"/>
  <c r="G430" i="3" s="1"/>
  <c r="E446" i="3"/>
  <c r="F446" i="3" s="1"/>
  <c r="G446" i="3" s="1"/>
  <c r="E462" i="3"/>
  <c r="F462" i="3" s="1"/>
  <c r="G462" i="3" s="1"/>
  <c r="E478" i="3"/>
  <c r="F478" i="3" s="1"/>
  <c r="G478" i="3" s="1"/>
  <c r="E494" i="3"/>
  <c r="F494" i="3" s="1"/>
  <c r="G494" i="3" s="1"/>
  <c r="E510" i="3"/>
  <c r="F510" i="3" s="1"/>
  <c r="G510" i="3" s="1"/>
  <c r="E526" i="3"/>
  <c r="F526" i="3" s="1"/>
  <c r="G526" i="3" s="1"/>
  <c r="E542" i="3"/>
  <c r="F542" i="3" s="1"/>
  <c r="G542" i="3" s="1"/>
  <c r="E558" i="3"/>
  <c r="F558" i="3" s="1"/>
  <c r="G558" i="3" s="1"/>
  <c r="E574" i="3"/>
  <c r="F574" i="3" s="1"/>
  <c r="G574" i="3" s="1"/>
  <c r="E590" i="3"/>
  <c r="F590" i="3" s="1"/>
  <c r="G590" i="3" s="1"/>
  <c r="E606" i="3"/>
  <c r="F606" i="3" s="1"/>
  <c r="G606" i="3" s="1"/>
  <c r="E622" i="3"/>
  <c r="F622" i="3" s="1"/>
  <c r="G622" i="3" s="1"/>
  <c r="E638" i="3"/>
  <c r="F638" i="3" s="1"/>
  <c r="G638" i="3" s="1"/>
  <c r="E654" i="3"/>
  <c r="F654" i="3" s="1"/>
  <c r="G654" i="3" s="1"/>
  <c r="E670" i="3"/>
  <c r="F670" i="3" s="1"/>
  <c r="G670" i="3" s="1"/>
  <c r="E686" i="3"/>
  <c r="F686" i="3" s="1"/>
  <c r="G686" i="3" s="1"/>
  <c r="E702" i="3"/>
  <c r="F702" i="3" s="1"/>
  <c r="G702" i="3" s="1"/>
  <c r="E718" i="3"/>
  <c r="F718" i="3" s="1"/>
  <c r="G718" i="3" s="1"/>
  <c r="E734" i="3"/>
  <c r="F734" i="3" s="1"/>
  <c r="G734" i="3" s="1"/>
  <c r="E750" i="3"/>
  <c r="F750" i="3" s="1"/>
  <c r="G750" i="3" s="1"/>
  <c r="E766" i="3"/>
  <c r="F766" i="3" s="1"/>
  <c r="G766" i="3" s="1"/>
  <c r="E782" i="3"/>
  <c r="F782" i="3" s="1"/>
  <c r="G782" i="3" s="1"/>
  <c r="E798" i="3"/>
  <c r="F798" i="3" s="1"/>
  <c r="G798" i="3" s="1"/>
  <c r="E814" i="3"/>
  <c r="F814" i="3" s="1"/>
  <c r="G814" i="3" s="1"/>
  <c r="E830" i="3"/>
  <c r="F830" i="3" s="1"/>
  <c r="G830" i="3" s="1"/>
  <c r="E846" i="3"/>
  <c r="F846" i="3" s="1"/>
  <c r="G846" i="3" s="1"/>
  <c r="E862" i="3"/>
  <c r="F862" i="3" s="1"/>
  <c r="G862" i="3" s="1"/>
  <c r="E878" i="3"/>
  <c r="F878" i="3" s="1"/>
  <c r="G878" i="3" s="1"/>
  <c r="E894" i="3"/>
  <c r="F894" i="3" s="1"/>
  <c r="G894" i="3" s="1"/>
  <c r="E910" i="3"/>
  <c r="F910" i="3" s="1"/>
  <c r="G910" i="3" s="1"/>
  <c r="E926" i="3"/>
  <c r="F926" i="3" s="1"/>
  <c r="G926" i="3" s="1"/>
  <c r="E942" i="3"/>
  <c r="F942" i="3" s="1"/>
  <c r="G942" i="3" s="1"/>
  <c r="E958" i="3"/>
  <c r="F958" i="3" s="1"/>
  <c r="G958" i="3" s="1"/>
  <c r="E974" i="3"/>
  <c r="F974" i="3" s="1"/>
  <c r="G974" i="3" s="1"/>
  <c r="E990" i="3"/>
  <c r="F990" i="3" s="1"/>
  <c r="G990" i="3" s="1"/>
  <c r="E1006" i="3"/>
  <c r="F1006" i="3" s="1"/>
  <c r="G1006" i="3" s="1"/>
  <c r="E1022" i="3"/>
  <c r="F1022" i="3" s="1"/>
  <c r="G1022" i="3" s="1"/>
  <c r="E1038" i="3"/>
  <c r="F1038" i="3" s="1"/>
  <c r="G1038" i="3" s="1"/>
  <c r="E1054" i="3"/>
  <c r="F1054" i="3" s="1"/>
  <c r="G1054" i="3" s="1"/>
  <c r="E1070" i="3"/>
  <c r="F1070" i="3" s="1"/>
  <c r="G1070" i="3" s="1"/>
  <c r="E1086" i="3"/>
  <c r="F1086" i="3" s="1"/>
  <c r="G1086" i="3" s="1"/>
  <c r="E1102" i="3"/>
  <c r="F1102" i="3" s="1"/>
  <c r="G1102" i="3" s="1"/>
  <c r="E1118" i="3"/>
  <c r="F1118" i="3" s="1"/>
  <c r="G1118" i="3" s="1"/>
  <c r="E1134" i="3"/>
  <c r="F1134" i="3" s="1"/>
  <c r="G1134" i="3" s="1"/>
  <c r="E1150" i="3"/>
  <c r="F1150" i="3" s="1"/>
  <c r="G1150" i="3" s="1"/>
  <c r="E1166" i="3"/>
  <c r="F1166" i="3" s="1"/>
  <c r="G1166" i="3" s="1"/>
  <c r="E1182" i="3"/>
  <c r="F1182" i="3" s="1"/>
  <c r="G1182" i="3" s="1"/>
  <c r="E1198" i="3"/>
  <c r="F1198" i="3" s="1"/>
  <c r="G1198" i="3" s="1"/>
  <c r="E1214" i="3"/>
  <c r="F1214" i="3" s="1"/>
  <c r="G1214" i="3" s="1"/>
  <c r="E1230" i="3"/>
  <c r="F1230" i="3" s="1"/>
  <c r="G1230" i="3" s="1"/>
  <c r="E1246" i="3"/>
  <c r="F1246" i="3" s="1"/>
  <c r="G1246" i="3" s="1"/>
  <c r="E1262" i="3"/>
  <c r="F1262" i="3" s="1"/>
  <c r="G1262" i="3" s="1"/>
  <c r="E1278" i="3"/>
  <c r="F1278" i="3" s="1"/>
  <c r="G1278" i="3" s="1"/>
  <c r="E1294" i="3"/>
  <c r="F1294" i="3" s="1"/>
  <c r="G1294" i="3" s="1"/>
  <c r="E1310" i="3"/>
  <c r="F1310" i="3" s="1"/>
  <c r="G1310" i="3" s="1"/>
  <c r="E1326" i="3"/>
  <c r="F1326" i="3" s="1"/>
  <c r="G1326" i="3" s="1"/>
  <c r="E1342" i="3"/>
  <c r="F1342" i="3" s="1"/>
  <c r="G1342" i="3" s="1"/>
  <c r="E141" i="3"/>
  <c r="F141" i="3" s="1"/>
  <c r="G141" i="3" s="1"/>
  <c r="E261" i="3"/>
  <c r="F261" i="3" s="1"/>
  <c r="G261" i="3" s="1"/>
  <c r="E461" i="3"/>
  <c r="F461" i="3" s="1"/>
  <c r="G461" i="3" s="1"/>
  <c r="E653" i="3"/>
  <c r="F653" i="3" s="1"/>
  <c r="G653" i="3" s="1"/>
  <c r="E801" i="3"/>
  <c r="F801" i="3" s="1"/>
  <c r="G801" i="3" s="1"/>
  <c r="E933" i="3"/>
  <c r="F933" i="3" s="1"/>
  <c r="G933" i="3" s="1"/>
  <c r="E1081" i="3"/>
  <c r="F1081" i="3" s="1"/>
  <c r="G1081" i="3" s="1"/>
  <c r="E1305" i="3"/>
  <c r="F1305" i="3" s="1"/>
  <c r="G1305" i="3" s="1"/>
  <c r="E60" i="3"/>
  <c r="F60" i="3" s="1"/>
  <c r="G60" i="3" s="1"/>
  <c r="E484" i="3"/>
  <c r="F484" i="3" s="1"/>
  <c r="G484" i="3" s="1"/>
  <c r="E744" i="3"/>
  <c r="F744" i="3" s="1"/>
  <c r="G744" i="3" s="1"/>
  <c r="E764" i="3"/>
  <c r="F764" i="3" s="1"/>
  <c r="G764" i="3" s="1"/>
  <c r="E788" i="3"/>
  <c r="F788" i="3" s="1"/>
  <c r="G788" i="3" s="1"/>
  <c r="E808" i="3"/>
  <c r="F808" i="3" s="1"/>
  <c r="G808" i="3" s="1"/>
  <c r="E828" i="3"/>
  <c r="F828" i="3" s="1"/>
  <c r="G828" i="3" s="1"/>
  <c r="E852" i="3"/>
  <c r="F852" i="3" s="1"/>
  <c r="G852" i="3" s="1"/>
  <c r="E872" i="3"/>
  <c r="F872" i="3" s="1"/>
  <c r="G872" i="3" s="1"/>
  <c r="E896" i="3"/>
  <c r="F896" i="3" s="1"/>
  <c r="G896" i="3" s="1"/>
  <c r="E932" i="3"/>
  <c r="F932" i="3" s="1"/>
  <c r="G932" i="3" s="1"/>
  <c r="E952" i="3"/>
  <c r="F952" i="3" s="1"/>
  <c r="G952" i="3" s="1"/>
  <c r="E984" i="3"/>
  <c r="F984" i="3" s="1"/>
  <c r="G984" i="3" s="1"/>
  <c r="E1012" i="3"/>
  <c r="F1012" i="3" s="1"/>
  <c r="G1012" i="3" s="1"/>
  <c r="E1040" i="3"/>
  <c r="F1040" i="3" s="1"/>
  <c r="G1040" i="3" s="1"/>
  <c r="E1064" i="3"/>
  <c r="F1064" i="3" s="1"/>
  <c r="G1064" i="3" s="1"/>
  <c r="E1084" i="3"/>
  <c r="F1084" i="3" s="1"/>
  <c r="G1084" i="3" s="1"/>
  <c r="E1104" i="3"/>
  <c r="F1104" i="3" s="1"/>
  <c r="G1104" i="3" s="1"/>
  <c r="E1128" i="3"/>
  <c r="F1128" i="3" s="1"/>
  <c r="G1128" i="3" s="1"/>
  <c r="E1148" i="3"/>
  <c r="F1148" i="3" s="1"/>
  <c r="G1148" i="3" s="1"/>
  <c r="E1168" i="3"/>
  <c r="F1168" i="3" s="1"/>
  <c r="G1168" i="3" s="1"/>
  <c r="E1192" i="3"/>
  <c r="F1192" i="3" s="1"/>
  <c r="G1192" i="3" s="1"/>
  <c r="E1212" i="3"/>
  <c r="F1212" i="3" s="1"/>
  <c r="G1212" i="3" s="1"/>
  <c r="E1232" i="3"/>
  <c r="F1232" i="3" s="1"/>
  <c r="G1232" i="3" s="1"/>
  <c r="E1256" i="3"/>
  <c r="F1256" i="3" s="1"/>
  <c r="G1256" i="3" s="1"/>
  <c r="E1276" i="3"/>
  <c r="F1276" i="3" s="1"/>
  <c r="G1276" i="3" s="1"/>
  <c r="E1296" i="3"/>
  <c r="F1296" i="3" s="1"/>
  <c r="G1296" i="3" s="1"/>
  <c r="E1320" i="3"/>
  <c r="F1320" i="3" s="1"/>
  <c r="G1320" i="3" s="1"/>
  <c r="E1340" i="3"/>
  <c r="F1340" i="3" s="1"/>
  <c r="G1340" i="3" s="1"/>
  <c r="E93" i="3"/>
  <c r="F93" i="3" s="1"/>
  <c r="G93" i="3" s="1"/>
  <c r="E133" i="3"/>
  <c r="F133" i="3" s="1"/>
  <c r="G133" i="3" s="1"/>
  <c r="E169" i="3"/>
  <c r="F169" i="3" s="1"/>
  <c r="G169" i="3" s="1"/>
  <c r="E217" i="3"/>
  <c r="F217" i="3" s="1"/>
  <c r="G217" i="3" s="1"/>
  <c r="E253" i="3"/>
  <c r="F253" i="3" s="1"/>
  <c r="G253" i="3" s="1"/>
  <c r="E297" i="3"/>
  <c r="F297" i="3" s="1"/>
  <c r="G297" i="3" s="1"/>
  <c r="E329" i="3"/>
  <c r="F329" i="3" s="1"/>
  <c r="G329" i="3" s="1"/>
  <c r="E357" i="3"/>
  <c r="F357" i="3" s="1"/>
  <c r="G357" i="3" s="1"/>
  <c r="E389" i="3"/>
  <c r="F389" i="3" s="1"/>
  <c r="G389" i="3" s="1"/>
  <c r="E425" i="3"/>
  <c r="F425" i="3" s="1"/>
  <c r="G425" i="3" s="1"/>
  <c r="E457" i="3"/>
  <c r="F457" i="3" s="1"/>
  <c r="G457" i="3" s="1"/>
  <c r="E501" i="3"/>
  <c r="F501" i="3" s="1"/>
  <c r="G501" i="3" s="1"/>
  <c r="E541" i="3"/>
  <c r="F541" i="3" s="1"/>
  <c r="G541" i="3" s="1"/>
  <c r="E581" i="3"/>
  <c r="F581" i="3" s="1"/>
  <c r="G581" i="3" s="1"/>
  <c r="E613" i="3"/>
  <c r="F613" i="3" s="1"/>
  <c r="G613" i="3" s="1"/>
  <c r="E649" i="3"/>
  <c r="F649" i="3" s="1"/>
  <c r="G649" i="3" s="1"/>
  <c r="E685" i="3"/>
  <c r="F685" i="3" s="1"/>
  <c r="G685" i="3" s="1"/>
  <c r="E733" i="3"/>
  <c r="F733" i="3" s="1"/>
  <c r="G733" i="3" s="1"/>
  <c r="E769" i="3"/>
  <c r="F769" i="3" s="1"/>
  <c r="G769" i="3" s="1"/>
  <c r="E809" i="3"/>
  <c r="F809" i="3" s="1"/>
  <c r="G809" i="3" s="1"/>
  <c r="E845" i="3"/>
  <c r="F845" i="3" s="1"/>
  <c r="G845" i="3" s="1"/>
  <c r="E885" i="3"/>
  <c r="F885" i="3" s="1"/>
  <c r="G885" i="3" s="1"/>
  <c r="E929" i="3"/>
  <c r="F929" i="3" s="1"/>
  <c r="G929" i="3" s="1"/>
  <c r="E965" i="3"/>
  <c r="F965" i="3" s="1"/>
  <c r="G965" i="3" s="1"/>
  <c r="E21" i="3"/>
  <c r="F21" i="3" s="1"/>
  <c r="G21" i="3" s="1"/>
  <c r="E41" i="3"/>
  <c r="F41" i="3" s="1"/>
  <c r="G41" i="3" s="1"/>
  <c r="E61" i="3"/>
  <c r="F61" i="3" s="1"/>
  <c r="G61" i="3" s="1"/>
  <c r="E81" i="3"/>
  <c r="F81" i="3" s="1"/>
  <c r="G81" i="3" s="1"/>
  <c r="E113" i="3"/>
  <c r="F113" i="3" s="1"/>
  <c r="G113" i="3" s="1"/>
  <c r="E149" i="3"/>
  <c r="F149" i="3" s="1"/>
  <c r="G149" i="3" s="1"/>
  <c r="E181" i="3"/>
  <c r="F181" i="3" s="1"/>
  <c r="G181" i="3" s="1"/>
  <c r="E213" i="3"/>
  <c r="F213" i="3" s="1"/>
  <c r="G213" i="3" s="1"/>
  <c r="E249" i="3"/>
  <c r="F249" i="3" s="1"/>
  <c r="G249" i="3" s="1"/>
  <c r="E281" i="3"/>
  <c r="F281" i="3" s="1"/>
  <c r="G281" i="3" s="1"/>
  <c r="E317" i="3"/>
  <c r="F317" i="3" s="1"/>
  <c r="G317" i="3" s="1"/>
  <c r="E353" i="3"/>
  <c r="F353" i="3" s="1"/>
  <c r="G353" i="3" s="1"/>
  <c r="E385" i="3"/>
  <c r="F385" i="3" s="1"/>
  <c r="G385" i="3" s="1"/>
  <c r="E421" i="3"/>
  <c r="F421" i="3" s="1"/>
  <c r="G421" i="3" s="1"/>
  <c r="E465" i="3"/>
  <c r="F465" i="3" s="1"/>
  <c r="G465" i="3" s="1"/>
  <c r="E497" i="3"/>
  <c r="F497" i="3" s="1"/>
  <c r="G497" i="3" s="1"/>
  <c r="E529" i="3"/>
  <c r="F529" i="3" s="1"/>
  <c r="G529" i="3" s="1"/>
  <c r="E561" i="3"/>
  <c r="F561" i="3" s="1"/>
  <c r="G561" i="3" s="1"/>
  <c r="E593" i="3"/>
  <c r="F593" i="3" s="1"/>
  <c r="G593" i="3" s="1"/>
  <c r="E621" i="3"/>
  <c r="F621" i="3" s="1"/>
  <c r="G621" i="3" s="1"/>
  <c r="E661" i="3"/>
  <c r="F661" i="3" s="1"/>
  <c r="G661" i="3" s="1"/>
  <c r="E689" i="3"/>
  <c r="F689" i="3" s="1"/>
  <c r="G689" i="3" s="1"/>
  <c r="E721" i="3"/>
  <c r="F721" i="3" s="1"/>
  <c r="G721" i="3" s="1"/>
  <c r="E753" i="3"/>
  <c r="F753" i="3" s="1"/>
  <c r="G753" i="3" s="1"/>
  <c r="E789" i="3"/>
  <c r="F789" i="3" s="1"/>
  <c r="G789" i="3" s="1"/>
  <c r="E825" i="3"/>
  <c r="F825" i="3" s="1"/>
  <c r="G825" i="3" s="1"/>
  <c r="E861" i="3"/>
  <c r="F861" i="3" s="1"/>
  <c r="G861" i="3" s="1"/>
  <c r="E889" i="3"/>
  <c r="F889" i="3" s="1"/>
  <c r="G889" i="3" s="1"/>
  <c r="E917" i="3"/>
  <c r="F917" i="3" s="1"/>
  <c r="G917" i="3" s="1"/>
  <c r="E953" i="3"/>
  <c r="F953" i="3" s="1"/>
  <c r="G953" i="3" s="1"/>
  <c r="E985" i="3"/>
  <c r="F985" i="3" s="1"/>
  <c r="G985" i="3" s="1"/>
  <c r="E1197" i="3"/>
  <c r="F1197" i="3" s="1"/>
  <c r="G1197" i="3" s="1"/>
  <c r="E1233" i="3"/>
  <c r="F1233" i="3" s="1"/>
  <c r="G1233" i="3" s="1"/>
  <c r="E1265" i="3"/>
  <c r="F1265" i="3" s="1"/>
  <c r="G1265" i="3" s="1"/>
  <c r="E1301" i="3"/>
  <c r="F1301" i="3" s="1"/>
  <c r="G1301" i="3" s="1"/>
  <c r="E1341" i="3"/>
  <c r="F1341" i="3" s="1"/>
  <c r="G1341" i="3" s="1"/>
  <c r="E1021" i="3"/>
  <c r="F1021" i="3" s="1"/>
  <c r="G1021" i="3" s="1"/>
  <c r="E1037" i="3"/>
  <c r="F1037" i="3" s="1"/>
  <c r="G1037" i="3" s="1"/>
  <c r="E1057" i="3"/>
  <c r="F1057" i="3" s="1"/>
  <c r="G1057" i="3" s="1"/>
  <c r="E1073" i="3"/>
  <c r="F1073" i="3" s="1"/>
  <c r="G1073" i="3" s="1"/>
  <c r="E1093" i="3"/>
  <c r="F1093" i="3" s="1"/>
  <c r="G1093" i="3" s="1"/>
  <c r="E1109" i="3"/>
  <c r="F1109" i="3" s="1"/>
  <c r="G1109" i="3" s="1"/>
  <c r="E1125" i="3"/>
  <c r="F1125" i="3" s="1"/>
  <c r="G1125" i="3" s="1"/>
  <c r="E1145" i="3"/>
  <c r="F1145" i="3" s="1"/>
  <c r="G1145" i="3" s="1"/>
  <c r="E1161" i="3"/>
  <c r="F1161" i="3" s="1"/>
  <c r="G1161" i="3" s="1"/>
  <c r="E1181" i="3"/>
  <c r="F1181" i="3" s="1"/>
  <c r="G1181" i="3" s="1"/>
  <c r="E1209" i="3"/>
  <c r="F1209" i="3" s="1"/>
  <c r="G1209" i="3" s="1"/>
  <c r="E1237" i="3"/>
  <c r="F1237" i="3" s="1"/>
  <c r="G1237" i="3" s="1"/>
  <c r="E1269" i="3"/>
  <c r="F1269" i="3" s="1"/>
  <c r="G1269" i="3" s="1"/>
  <c r="E1309" i="3"/>
  <c r="F1309" i="3" s="1"/>
  <c r="G1309" i="3" s="1"/>
  <c r="E1349" i="3"/>
  <c r="F1349" i="3" s="1"/>
  <c r="G1349" i="3" s="1"/>
  <c r="J2" i="3"/>
  <c r="I2" i="3"/>
  <c r="G2" i="3"/>
  <c r="H2" i="3"/>
  <c r="B75" i="4" s="1"/>
  <c r="L15" i="3" l="1"/>
  <c r="F6" i="3"/>
  <c r="G6" i="3" s="1"/>
  <c r="E77" i="4"/>
  <c r="M77" i="4" s="1"/>
  <c r="E76" i="4"/>
  <c r="M76" i="4" s="1"/>
  <c r="H1181" i="3"/>
  <c r="H1037" i="3"/>
  <c r="H953" i="3"/>
  <c r="H689" i="3"/>
  <c r="H421" i="3"/>
  <c r="H149" i="3"/>
  <c r="H733" i="3"/>
  <c r="H425" i="3"/>
  <c r="H133" i="3"/>
  <c r="H1212" i="3"/>
  <c r="H1040" i="3"/>
  <c r="H828" i="3"/>
  <c r="H933" i="3"/>
  <c r="H1310" i="3"/>
  <c r="H1182" i="3"/>
  <c r="H1054" i="3"/>
  <c r="H926" i="3"/>
  <c r="H734" i="3"/>
  <c r="H606" i="3"/>
  <c r="H478" i="3"/>
  <c r="H414" i="3"/>
  <c r="H174" i="3"/>
  <c r="H222" i="3"/>
  <c r="H1092" i="3"/>
  <c r="H728" i="3"/>
  <c r="H600" i="3"/>
  <c r="H460" i="3"/>
  <c r="H332" i="3"/>
  <c r="H204" i="3"/>
  <c r="H64" i="3"/>
  <c r="H1137" i="3"/>
  <c r="H1321" i="3"/>
  <c r="H873" i="3"/>
  <c r="H609" i="3"/>
  <c r="H341" i="3"/>
  <c r="H69" i="3"/>
  <c r="H949" i="3"/>
  <c r="H633" i="3"/>
  <c r="H337" i="3"/>
  <c r="H1264" i="3"/>
  <c r="H1096" i="3"/>
  <c r="H884" i="3"/>
  <c r="H80" i="3"/>
  <c r="H205" i="3"/>
  <c r="H1302" i="3"/>
  <c r="H1174" i="3"/>
  <c r="H1110" i="3"/>
  <c r="H1046" i="3"/>
  <c r="H982" i="3"/>
  <c r="H918" i="3"/>
  <c r="H790" i="3"/>
  <c r="H662" i="3"/>
  <c r="H534" i="3"/>
  <c r="H290" i="3"/>
  <c r="H206" i="3"/>
  <c r="H1201" i="3"/>
  <c r="H1053" i="3"/>
  <c r="H977" i="3"/>
  <c r="H713" i="3"/>
  <c r="H445" i="3"/>
  <c r="H173" i="3"/>
  <c r="H757" i="3"/>
  <c r="H449" i="3"/>
  <c r="H161" i="3"/>
  <c r="H1312" i="3"/>
  <c r="H1144" i="3"/>
  <c r="H948" i="3"/>
  <c r="H760" i="3"/>
  <c r="H1041" i="3"/>
  <c r="H1322" i="3"/>
  <c r="H1194" i="3"/>
  <c r="H1066" i="3"/>
  <c r="H938" i="3"/>
  <c r="H810" i="3"/>
  <c r="H682" i="3"/>
  <c r="H554" i="3"/>
  <c r="H426" i="3"/>
  <c r="H194" i="3"/>
  <c r="H366" i="3"/>
  <c r="H114" i="3"/>
  <c r="H1032" i="3"/>
  <c r="H612" i="3"/>
  <c r="H280" i="3"/>
  <c r="H20" i="3"/>
  <c r="H1252" i="3"/>
  <c r="H864" i="3"/>
  <c r="H640" i="3"/>
  <c r="H508" i="3"/>
  <c r="H372" i="3"/>
  <c r="H244" i="3"/>
  <c r="H116" i="3"/>
  <c r="H1217" i="3"/>
  <c r="H1061" i="3"/>
  <c r="H993" i="3"/>
  <c r="H729" i="3"/>
  <c r="H473" i="3"/>
  <c r="H65" i="3"/>
  <c r="H941" i="3"/>
  <c r="H777" i="3"/>
  <c r="H469" i="3"/>
  <c r="H177" i="3"/>
  <c r="H1324" i="3"/>
  <c r="H1152" i="3"/>
  <c r="H960" i="3"/>
  <c r="H772" i="3"/>
  <c r="H1133" i="3"/>
  <c r="H1266" i="3"/>
  <c r="H1138" i="3"/>
  <c r="H1010" i="3"/>
  <c r="H882" i="3"/>
  <c r="H754" i="3"/>
  <c r="H626" i="3"/>
  <c r="H498" i="3"/>
  <c r="H342" i="3"/>
  <c r="H82" i="3"/>
  <c r="H258" i="3"/>
  <c r="H1172" i="3"/>
  <c r="H784" i="3"/>
  <c r="H620" i="3"/>
  <c r="H480" i="3"/>
  <c r="H352" i="3"/>
  <c r="H224" i="3"/>
  <c r="H96" i="3"/>
  <c r="H676" i="3"/>
  <c r="H440" i="3"/>
  <c r="H232" i="3"/>
  <c r="H1269" i="3"/>
  <c r="H1093" i="3"/>
  <c r="H1233" i="3"/>
  <c r="H789" i="3"/>
  <c r="H529" i="3"/>
  <c r="H249" i="3"/>
  <c r="H21" i="3"/>
  <c r="H845" i="3"/>
  <c r="H541" i="3"/>
  <c r="H253" i="3"/>
  <c r="H1192" i="3"/>
  <c r="H1012" i="3"/>
  <c r="H808" i="3"/>
  <c r="H141" i="3"/>
  <c r="H1230" i="3"/>
  <c r="H1102" i="3"/>
  <c r="H974" i="3"/>
  <c r="H846" i="3"/>
  <c r="H718" i="3"/>
  <c r="H590" i="3"/>
  <c r="H462" i="3"/>
  <c r="H274" i="3"/>
  <c r="H10" i="3"/>
  <c r="H190" i="3"/>
  <c r="H1036" i="3"/>
  <c r="H712" i="3"/>
  <c r="H584" i="3"/>
  <c r="H444" i="3"/>
  <c r="H316" i="3"/>
  <c r="H188" i="3"/>
  <c r="H40" i="3"/>
  <c r="H1325" i="3"/>
  <c r="H1117" i="3"/>
  <c r="H1281" i="3"/>
  <c r="H969" i="3"/>
  <c r="H705" i="3"/>
  <c r="H437" i="3"/>
  <c r="H165" i="3"/>
  <c r="H749" i="3"/>
  <c r="H441" i="3"/>
  <c r="H153" i="3"/>
  <c r="H1328" i="3"/>
  <c r="H1160" i="3"/>
  <c r="H964" i="3"/>
  <c r="H776" i="3"/>
  <c r="H1345" i="3"/>
  <c r="H77" i="3"/>
  <c r="H1286" i="3"/>
  <c r="H1158" i="3"/>
  <c r="H1030" i="3"/>
  <c r="H902" i="3"/>
  <c r="H774" i="3"/>
  <c r="H646" i="3"/>
  <c r="H518" i="3"/>
  <c r="H382" i="3"/>
  <c r="H126" i="3"/>
  <c r="H170" i="3"/>
  <c r="H1177" i="3"/>
  <c r="H1033" i="3"/>
  <c r="H945" i="3"/>
  <c r="H681" i="3"/>
  <c r="H413" i="3"/>
  <c r="H137" i="3"/>
  <c r="H725" i="3"/>
  <c r="H573" i="3"/>
  <c r="H285" i="3"/>
  <c r="H1120" i="3"/>
  <c r="H920" i="3"/>
  <c r="H740" i="3"/>
  <c r="H237" i="3"/>
  <c r="H1242" i="3"/>
  <c r="H1114" i="3"/>
  <c r="H986" i="3"/>
  <c r="H858" i="3"/>
  <c r="H794" i="3"/>
  <c r="H666" i="3"/>
  <c r="H538" i="3"/>
  <c r="H410" i="3"/>
  <c r="H166" i="3"/>
  <c r="H338" i="3"/>
  <c r="H86" i="3"/>
  <c r="H988" i="3"/>
  <c r="H580" i="3"/>
  <c r="H248" i="3"/>
  <c r="H136" i="3"/>
  <c r="H980" i="3"/>
  <c r="H688" i="3"/>
  <c r="H560" i="3"/>
  <c r="H420" i="3"/>
  <c r="H292" i="3"/>
  <c r="H164" i="3"/>
  <c r="H16" i="3"/>
  <c r="H1317" i="3"/>
  <c r="H1113" i="3"/>
  <c r="H1273" i="3"/>
  <c r="H833" i="3"/>
  <c r="H569" i="3"/>
  <c r="H289" i="3"/>
  <c r="H45" i="3"/>
  <c r="H905" i="3"/>
  <c r="H589" i="3"/>
  <c r="H305" i="3"/>
  <c r="H1216" i="3"/>
  <c r="H1048" i="3"/>
  <c r="H836" i="3"/>
  <c r="H989" i="3"/>
  <c r="H1250" i="3"/>
  <c r="H1122" i="3"/>
  <c r="H994" i="3"/>
  <c r="H866" i="3"/>
  <c r="H738" i="3"/>
  <c r="H610" i="3"/>
  <c r="H482" i="3"/>
  <c r="H314" i="3"/>
  <c r="H50" i="3"/>
  <c r="H230" i="3"/>
  <c r="H928" i="3"/>
  <c r="H668" i="3"/>
  <c r="H540" i="3"/>
  <c r="H400" i="3"/>
  <c r="H272" i="3"/>
  <c r="H144" i="3"/>
  <c r="H644" i="3"/>
  <c r="H312" i="3"/>
  <c r="H36" i="3"/>
  <c r="H1237" i="3"/>
  <c r="H1145" i="3"/>
  <c r="H1073" i="3"/>
  <c r="H1341" i="3"/>
  <c r="H1197" i="3"/>
  <c r="H889" i="3"/>
  <c r="H753" i="3"/>
  <c r="H621" i="3"/>
  <c r="H497" i="3"/>
  <c r="H353" i="3"/>
  <c r="H213" i="3"/>
  <c r="H81" i="3"/>
  <c r="H965" i="3"/>
  <c r="H809" i="3"/>
  <c r="H649" i="3"/>
  <c r="H501" i="3"/>
  <c r="H357" i="3"/>
  <c r="H217" i="3"/>
  <c r="H1340" i="3"/>
  <c r="H1256" i="3"/>
  <c r="H1168" i="3"/>
  <c r="H1084" i="3"/>
  <c r="H984" i="3"/>
  <c r="H872" i="3"/>
  <c r="H788" i="3"/>
  <c r="H60" i="3"/>
  <c r="H1305" i="3"/>
  <c r="H653" i="3"/>
  <c r="H1342" i="3"/>
  <c r="H1278" i="3"/>
  <c r="H1214" i="3"/>
  <c r="H1150" i="3"/>
  <c r="H1086" i="3"/>
  <c r="H1022" i="3"/>
  <c r="H958" i="3"/>
  <c r="H894" i="3"/>
  <c r="H830" i="3"/>
  <c r="H766" i="3"/>
  <c r="H702" i="3"/>
  <c r="H638" i="3"/>
  <c r="H574" i="3"/>
  <c r="H510" i="3"/>
  <c r="H446" i="3"/>
  <c r="H370" i="3"/>
  <c r="H234" i="3"/>
  <c r="H106" i="3"/>
  <c r="H278" i="3"/>
  <c r="H154" i="3"/>
  <c r="H30" i="3"/>
  <c r="H1220" i="3"/>
  <c r="H992" i="3"/>
  <c r="H832" i="3"/>
  <c r="H696" i="3"/>
  <c r="H632" i="3"/>
  <c r="H568" i="3"/>
  <c r="H496" i="3"/>
  <c r="H428" i="3"/>
  <c r="H364" i="3"/>
  <c r="H300" i="3"/>
  <c r="H236" i="3"/>
  <c r="H172" i="3"/>
  <c r="H108" i="3"/>
  <c r="H24" i="3"/>
  <c r="H1285" i="3"/>
  <c r="H1169" i="3"/>
  <c r="H1101" i="3"/>
  <c r="H1029" i="3"/>
  <c r="H1249" i="3"/>
  <c r="H937" i="3"/>
  <c r="H805" i="3"/>
  <c r="H673" i="3"/>
  <c r="H545" i="3"/>
  <c r="H405" i="3"/>
  <c r="H265" i="3"/>
  <c r="H129" i="3"/>
  <c r="H29" i="3"/>
  <c r="H865" i="3"/>
  <c r="H701" i="3"/>
  <c r="H565" i="3"/>
  <c r="H409" i="3"/>
  <c r="H277" i="3"/>
  <c r="H117" i="3"/>
  <c r="H1308" i="3"/>
  <c r="H1224" i="3"/>
  <c r="H1136" i="3"/>
  <c r="H1052" i="3"/>
  <c r="H944" i="3"/>
  <c r="H840" i="3"/>
  <c r="H756" i="3"/>
  <c r="H1173" i="3"/>
  <c r="H517" i="3"/>
  <c r="H1334" i="3"/>
  <c r="H1270" i="3"/>
  <c r="H1206" i="3"/>
  <c r="H1142" i="3"/>
  <c r="H1078" i="3"/>
  <c r="H1014" i="3"/>
  <c r="H950" i="3"/>
  <c r="H886" i="3"/>
  <c r="H822" i="3"/>
  <c r="H758" i="3"/>
  <c r="H694" i="3"/>
  <c r="H630" i="3"/>
  <c r="H566" i="3"/>
  <c r="H502" i="3"/>
  <c r="H438" i="3"/>
  <c r="H350" i="3"/>
  <c r="H218" i="3"/>
  <c r="H90" i="3"/>
  <c r="H394" i="3"/>
  <c r="H266" i="3"/>
  <c r="H138" i="3"/>
  <c r="H14" i="3"/>
  <c r="H1261" i="3"/>
  <c r="H1157" i="3"/>
  <c r="H1089" i="3"/>
  <c r="H1017" i="3"/>
  <c r="H1225" i="3"/>
  <c r="H909" i="3"/>
  <c r="H781" i="3"/>
  <c r="H645" i="3"/>
  <c r="H521" i="3"/>
  <c r="H377" i="3"/>
  <c r="H241" i="3"/>
  <c r="H105" i="3"/>
  <c r="H17" i="3"/>
  <c r="H837" i="3"/>
  <c r="H677" i="3"/>
  <c r="H533" i="3"/>
  <c r="H381" i="3"/>
  <c r="H245" i="3"/>
  <c r="H85" i="3"/>
  <c r="H1272" i="3"/>
  <c r="H1184" i="3"/>
  <c r="H1100" i="3"/>
  <c r="H1008" i="3"/>
  <c r="H888" i="3"/>
  <c r="H804" i="3"/>
  <c r="H92" i="3"/>
  <c r="H761" i="3"/>
  <c r="H101" i="3"/>
  <c r="H1290" i="3"/>
  <c r="H1226" i="3"/>
  <c r="H1162" i="3"/>
  <c r="H1098" i="3"/>
  <c r="H1034" i="3"/>
  <c r="H970" i="3"/>
  <c r="H906" i="3"/>
  <c r="H842" i="3"/>
  <c r="H778" i="3"/>
  <c r="H714" i="3"/>
  <c r="H650" i="3"/>
  <c r="H586" i="3"/>
  <c r="H522" i="3"/>
  <c r="H458" i="3"/>
  <c r="H390" i="3"/>
  <c r="H262" i="3"/>
  <c r="H134" i="3"/>
  <c r="H302" i="3"/>
  <c r="H182" i="3"/>
  <c r="H54" i="3"/>
  <c r="H1140" i="3"/>
  <c r="H956" i="3"/>
  <c r="H692" i="3"/>
  <c r="H548" i="3"/>
  <c r="H376" i="3"/>
  <c r="H216" i="3"/>
  <c r="H104" i="3"/>
  <c r="H1124" i="3"/>
  <c r="H940" i="3"/>
  <c r="H736" i="3"/>
  <c r="H672" i="3"/>
  <c r="H608" i="3"/>
  <c r="H544" i="3"/>
  <c r="H468" i="3"/>
  <c r="H404" i="3"/>
  <c r="H340" i="3"/>
  <c r="H276" i="3"/>
  <c r="H212" i="3"/>
  <c r="H148" i="3"/>
  <c r="H76" i="3"/>
  <c r="H1277" i="3"/>
  <c r="H1165" i="3"/>
  <c r="H1097" i="3"/>
  <c r="H1025" i="3"/>
  <c r="H1241" i="3"/>
  <c r="H925" i="3"/>
  <c r="H797" i="3"/>
  <c r="H669" i="3"/>
  <c r="H537" i="3"/>
  <c r="H393" i="3"/>
  <c r="H257" i="3"/>
  <c r="H121" i="3"/>
  <c r="H25" i="3"/>
  <c r="H857" i="3"/>
  <c r="H693" i="3"/>
  <c r="H549" i="3"/>
  <c r="H401" i="3"/>
  <c r="H269" i="3"/>
  <c r="H109" i="3"/>
  <c r="H1280" i="3"/>
  <c r="H1196" i="3"/>
  <c r="H1112" i="3"/>
  <c r="H1016" i="3"/>
  <c r="H900" i="3"/>
  <c r="H812" i="3"/>
  <c r="H500" i="3"/>
  <c r="H829" i="3"/>
  <c r="H197" i="3"/>
  <c r="H1298" i="3"/>
  <c r="H1234" i="3"/>
  <c r="H1170" i="3"/>
  <c r="H1106" i="3"/>
  <c r="H1042" i="3"/>
  <c r="H978" i="3"/>
  <c r="H914" i="3"/>
  <c r="H850" i="3"/>
  <c r="H786" i="3"/>
  <c r="H722" i="3"/>
  <c r="H658" i="3"/>
  <c r="H594" i="3"/>
  <c r="H530" i="3"/>
  <c r="H466" i="3"/>
  <c r="H402" i="3"/>
  <c r="H282" i="3"/>
  <c r="H150" i="3"/>
  <c r="H18" i="3"/>
  <c r="H318" i="3"/>
  <c r="H198" i="3"/>
  <c r="H70" i="3"/>
  <c r="H1300" i="3"/>
  <c r="H1044" i="3"/>
  <c r="H904" i="3"/>
  <c r="H716" i="3"/>
  <c r="H652" i="3"/>
  <c r="H588" i="3"/>
  <c r="H524" i="3"/>
  <c r="H448" i="3"/>
  <c r="H384" i="3"/>
  <c r="H320" i="3"/>
  <c r="H256" i="3"/>
  <c r="H192" i="3"/>
  <c r="H128" i="3"/>
  <c r="H44" i="3"/>
  <c r="H752" i="3"/>
  <c r="H628" i="3"/>
  <c r="H492" i="3"/>
  <c r="H392" i="3"/>
  <c r="H296" i="3"/>
  <c r="H152" i="3"/>
  <c r="H1309" i="3"/>
  <c r="H1109" i="3"/>
  <c r="H1265" i="3"/>
  <c r="H825" i="3"/>
  <c r="H561" i="3"/>
  <c r="H281" i="3"/>
  <c r="H41" i="3"/>
  <c r="H885" i="3"/>
  <c r="H581" i="3"/>
  <c r="H297" i="3"/>
  <c r="H1296" i="3"/>
  <c r="H1128" i="3"/>
  <c r="H932" i="3"/>
  <c r="H744" i="3"/>
  <c r="H261" i="3"/>
  <c r="H1246" i="3"/>
  <c r="H1118" i="3"/>
  <c r="H990" i="3"/>
  <c r="H862" i="3"/>
  <c r="H798" i="3"/>
  <c r="H670" i="3"/>
  <c r="H542" i="3"/>
  <c r="H306" i="3"/>
  <c r="H42" i="3"/>
  <c r="H346" i="3"/>
  <c r="H94" i="3"/>
  <c r="H1348" i="3"/>
  <c r="H924" i="3"/>
  <c r="H664" i="3"/>
  <c r="H536" i="3"/>
  <c r="H396" i="3"/>
  <c r="H268" i="3"/>
  <c r="H140" i="3"/>
  <c r="H1221" i="3"/>
  <c r="H1065" i="3"/>
  <c r="H1005" i="3"/>
  <c r="H737" i="3"/>
  <c r="H481" i="3"/>
  <c r="H193" i="3"/>
  <c r="H785" i="3"/>
  <c r="H477" i="3"/>
  <c r="H185" i="3"/>
  <c r="H1180" i="3"/>
  <c r="H1000" i="3"/>
  <c r="H796" i="3"/>
  <c r="H853" i="3"/>
  <c r="H1238" i="3"/>
  <c r="H854" i="3"/>
  <c r="H726" i="3"/>
  <c r="H598" i="3"/>
  <c r="H470" i="3"/>
  <c r="H406" i="3"/>
  <c r="H158" i="3"/>
  <c r="H26" i="3"/>
  <c r="H330" i="3"/>
  <c r="H78" i="3"/>
  <c r="H1333" i="3"/>
  <c r="H1121" i="3"/>
  <c r="H1289" i="3"/>
  <c r="H849" i="3"/>
  <c r="H585" i="3"/>
  <c r="H309" i="3"/>
  <c r="H53" i="3"/>
  <c r="H921" i="3"/>
  <c r="H605" i="3"/>
  <c r="H321" i="3"/>
  <c r="H1228" i="3"/>
  <c r="H1056" i="3"/>
  <c r="H844" i="3"/>
  <c r="H453" i="3"/>
  <c r="H1258" i="3"/>
  <c r="H1130" i="3"/>
  <c r="H1002" i="3"/>
  <c r="H874" i="3"/>
  <c r="H746" i="3"/>
  <c r="H618" i="3"/>
  <c r="H490" i="3"/>
  <c r="H326" i="3"/>
  <c r="H66" i="3"/>
  <c r="H242" i="3"/>
  <c r="H1332" i="3"/>
  <c r="H816" i="3"/>
  <c r="H456" i="3"/>
  <c r="H168" i="3"/>
  <c r="H1020" i="3"/>
  <c r="H704" i="3"/>
  <c r="H576" i="3"/>
  <c r="H436" i="3"/>
  <c r="H308" i="3"/>
  <c r="H180" i="3"/>
  <c r="H32" i="3"/>
  <c r="H1009" i="3"/>
  <c r="H1129" i="3"/>
  <c r="H1313" i="3"/>
  <c r="H869" i="3"/>
  <c r="H601" i="3"/>
  <c r="H325" i="3"/>
  <c r="H189" i="3"/>
  <c r="H625" i="3"/>
  <c r="H333" i="3"/>
  <c r="H1240" i="3"/>
  <c r="H1068" i="3"/>
  <c r="H856" i="3"/>
  <c r="H493" i="3"/>
  <c r="H1330" i="3"/>
  <c r="H1202" i="3"/>
  <c r="H1074" i="3"/>
  <c r="H946" i="3"/>
  <c r="H818" i="3"/>
  <c r="H690" i="3"/>
  <c r="H562" i="3"/>
  <c r="H434" i="3"/>
  <c r="H210" i="3"/>
  <c r="H386" i="3"/>
  <c r="H130" i="3"/>
  <c r="H972" i="3"/>
  <c r="H684" i="3"/>
  <c r="H556" i="3"/>
  <c r="H416" i="3"/>
  <c r="H288" i="3"/>
  <c r="H160" i="3"/>
  <c r="H12" i="3"/>
  <c r="H1204" i="3"/>
  <c r="H564" i="3"/>
  <c r="H344" i="3"/>
  <c r="H84" i="3"/>
  <c r="H1161" i="3"/>
  <c r="H1021" i="3"/>
  <c r="H917" i="3"/>
  <c r="H661" i="3"/>
  <c r="H385" i="3"/>
  <c r="H113" i="3"/>
  <c r="H685" i="3"/>
  <c r="H389" i="3"/>
  <c r="H93" i="3"/>
  <c r="H1276" i="3"/>
  <c r="H1104" i="3"/>
  <c r="H896" i="3"/>
  <c r="H484" i="3"/>
  <c r="H801" i="3"/>
  <c r="H1294" i="3"/>
  <c r="H1166" i="3"/>
  <c r="H1038" i="3"/>
  <c r="H910" i="3"/>
  <c r="H782" i="3"/>
  <c r="H654" i="3"/>
  <c r="H526" i="3"/>
  <c r="H398" i="3"/>
  <c r="H142" i="3"/>
  <c r="H310" i="3"/>
  <c r="H62" i="3"/>
  <c r="H1284" i="3"/>
  <c r="H892" i="3"/>
  <c r="H648" i="3"/>
  <c r="H520" i="3"/>
  <c r="H380" i="3"/>
  <c r="H252" i="3"/>
  <c r="H124" i="3"/>
  <c r="H1193" i="3"/>
  <c r="H1049" i="3"/>
  <c r="H841" i="3"/>
  <c r="H577" i="3"/>
  <c r="H293" i="3"/>
  <c r="H49" i="3"/>
  <c r="H913" i="3"/>
  <c r="H597" i="3"/>
  <c r="H313" i="3"/>
  <c r="H1244" i="3"/>
  <c r="H1072" i="3"/>
  <c r="H860" i="3"/>
  <c r="H8" i="3"/>
  <c r="H717" i="3"/>
  <c r="H1222" i="3"/>
  <c r="H1094" i="3"/>
  <c r="H966" i="3"/>
  <c r="H838" i="3"/>
  <c r="H710" i="3"/>
  <c r="H582" i="3"/>
  <c r="H454" i="3"/>
  <c r="H254" i="3"/>
  <c r="H294" i="3"/>
  <c r="H46" i="3"/>
  <c r="H1293" i="3"/>
  <c r="H1105" i="3"/>
  <c r="H1257" i="3"/>
  <c r="H817" i="3"/>
  <c r="H553" i="3"/>
  <c r="H273" i="3"/>
  <c r="H33" i="3"/>
  <c r="H877" i="3"/>
  <c r="H417" i="3"/>
  <c r="H125" i="3"/>
  <c r="H1292" i="3"/>
  <c r="H1208" i="3"/>
  <c r="H1028" i="3"/>
  <c r="H824" i="3"/>
  <c r="H893" i="3"/>
  <c r="H1306" i="3"/>
  <c r="H1178" i="3"/>
  <c r="H1050" i="3"/>
  <c r="H922" i="3"/>
  <c r="H730" i="3"/>
  <c r="H602" i="3"/>
  <c r="H474" i="3"/>
  <c r="H298" i="3"/>
  <c r="H34" i="3"/>
  <c r="H214" i="3"/>
  <c r="H1268" i="3"/>
  <c r="H724" i="3"/>
  <c r="H424" i="3"/>
  <c r="H1188" i="3"/>
  <c r="H800" i="3"/>
  <c r="H624" i="3"/>
  <c r="H488" i="3"/>
  <c r="H356" i="3"/>
  <c r="H228" i="3"/>
  <c r="H100" i="3"/>
  <c r="H1189" i="3"/>
  <c r="H1045" i="3"/>
  <c r="H961" i="3"/>
  <c r="H697" i="3"/>
  <c r="H429" i="3"/>
  <c r="H157" i="3"/>
  <c r="H741" i="3"/>
  <c r="H433" i="3"/>
  <c r="H145" i="3"/>
  <c r="H1304" i="3"/>
  <c r="H1132" i="3"/>
  <c r="H936" i="3"/>
  <c r="H748" i="3"/>
  <c r="H301" i="3"/>
  <c r="H1314" i="3"/>
  <c r="H1186" i="3"/>
  <c r="H1058" i="3"/>
  <c r="H930" i="3"/>
  <c r="H802" i="3"/>
  <c r="H674" i="3"/>
  <c r="H546" i="3"/>
  <c r="H418" i="3"/>
  <c r="H178" i="3"/>
  <c r="H354" i="3"/>
  <c r="H102" i="3"/>
  <c r="H1108" i="3"/>
  <c r="H732" i="3"/>
  <c r="H604" i="3"/>
  <c r="H464" i="3"/>
  <c r="H336" i="3"/>
  <c r="H208" i="3"/>
  <c r="H68" i="3"/>
  <c r="H916" i="3"/>
  <c r="H532" i="3"/>
  <c r="H408" i="3"/>
  <c r="H200" i="3"/>
  <c r="H1349" i="3"/>
  <c r="H1209" i="3"/>
  <c r="H1125" i="3"/>
  <c r="H1057" i="3"/>
  <c r="H1301" i="3"/>
  <c r="H985" i="3"/>
  <c r="H861" i="3"/>
  <c r="H721" i="3"/>
  <c r="H593" i="3"/>
  <c r="H465" i="3"/>
  <c r="H317" i="3"/>
  <c r="H181" i="3"/>
  <c r="H61" i="3"/>
  <c r="H929" i="3"/>
  <c r="H769" i="3"/>
  <c r="H613" i="3"/>
  <c r="H457" i="3"/>
  <c r="H329" i="3"/>
  <c r="H169" i="3"/>
  <c r="H1320" i="3"/>
  <c r="H1232" i="3"/>
  <c r="H1148" i="3"/>
  <c r="H1064" i="3"/>
  <c r="H952" i="3"/>
  <c r="H852" i="3"/>
  <c r="H764" i="3"/>
  <c r="H1081" i="3"/>
  <c r="H461" i="3"/>
  <c r="H1326" i="3"/>
  <c r="H1262" i="3"/>
  <c r="H1198" i="3"/>
  <c r="H1134" i="3"/>
  <c r="H1070" i="3"/>
  <c r="H1006" i="3"/>
  <c r="H942" i="3"/>
  <c r="H878" i="3"/>
  <c r="H814" i="3"/>
  <c r="H750" i="3"/>
  <c r="H686" i="3"/>
  <c r="H622" i="3"/>
  <c r="H558" i="3"/>
  <c r="H494" i="3"/>
  <c r="H430" i="3"/>
  <c r="H334" i="3"/>
  <c r="H202" i="3"/>
  <c r="H74" i="3"/>
  <c r="H374" i="3"/>
  <c r="H250" i="3"/>
  <c r="H122" i="3"/>
  <c r="H1156" i="3"/>
  <c r="H968" i="3"/>
  <c r="H768" i="3"/>
  <c r="H680" i="3"/>
  <c r="H616" i="3"/>
  <c r="H552" i="3"/>
  <c r="H476" i="3"/>
  <c r="H412" i="3"/>
  <c r="H348" i="3"/>
  <c r="H284" i="3"/>
  <c r="H220" i="3"/>
  <c r="H156" i="3"/>
  <c r="H88" i="3"/>
  <c r="H1253" i="3"/>
  <c r="H1153" i="3"/>
  <c r="H1085" i="3"/>
  <c r="H1013" i="3"/>
  <c r="H1213" i="3"/>
  <c r="H901" i="3"/>
  <c r="H773" i="3"/>
  <c r="H637" i="3"/>
  <c r="H513" i="3"/>
  <c r="H369" i="3"/>
  <c r="H229" i="3"/>
  <c r="H97" i="3"/>
  <c r="H13" i="3"/>
  <c r="H981" i="3"/>
  <c r="H821" i="3"/>
  <c r="H665" i="3"/>
  <c r="H525" i="3"/>
  <c r="H373" i="3"/>
  <c r="H233" i="3"/>
  <c r="H57" i="3"/>
  <c r="H1288" i="3"/>
  <c r="H1200" i="3"/>
  <c r="H1116" i="3"/>
  <c r="H1024" i="3"/>
  <c r="H912" i="3"/>
  <c r="H820" i="3"/>
  <c r="H516" i="3"/>
  <c r="H997" i="3"/>
  <c r="H397" i="3"/>
  <c r="H1318" i="3"/>
  <c r="H1254" i="3"/>
  <c r="H1190" i="3"/>
  <c r="H1126" i="3"/>
  <c r="H1062" i="3"/>
  <c r="H998" i="3"/>
  <c r="H934" i="3"/>
  <c r="H870" i="3"/>
  <c r="H806" i="3"/>
  <c r="H742" i="3"/>
  <c r="H678" i="3"/>
  <c r="H614" i="3"/>
  <c r="H550" i="3"/>
  <c r="H486" i="3"/>
  <c r="H422" i="3"/>
  <c r="H322" i="3"/>
  <c r="H186" i="3"/>
  <c r="H58" i="3"/>
  <c r="H362" i="3"/>
  <c r="H238" i="3"/>
  <c r="H110" i="3"/>
  <c r="H1229" i="3"/>
  <c r="H1141" i="3"/>
  <c r="H1069" i="3"/>
  <c r="H1329" i="3"/>
  <c r="H1185" i="3"/>
  <c r="H881" i="3"/>
  <c r="H745" i="3"/>
  <c r="H617" i="3"/>
  <c r="H489" i="3"/>
  <c r="H349" i="3"/>
  <c r="H201" i="3"/>
  <c r="H73" i="3"/>
  <c r="H957" i="3"/>
  <c r="H793" i="3"/>
  <c r="H641" i="3"/>
  <c r="H485" i="3"/>
  <c r="H345" i="3"/>
  <c r="H209" i="3"/>
  <c r="H1336" i="3"/>
  <c r="H1248" i="3"/>
  <c r="H1164" i="3"/>
  <c r="H1080" i="3"/>
  <c r="H976" i="3"/>
  <c r="H868" i="3"/>
  <c r="H780" i="3"/>
  <c r="H48" i="3"/>
  <c r="H1297" i="3"/>
  <c r="H557" i="3"/>
  <c r="H1338" i="3"/>
  <c r="H1274" i="3"/>
  <c r="H1210" i="3"/>
  <c r="H1146" i="3"/>
  <c r="H1082" i="3"/>
  <c r="H1018" i="3"/>
  <c r="H954" i="3"/>
  <c r="H890" i="3"/>
  <c r="H826" i="3"/>
  <c r="H762" i="3"/>
  <c r="H698" i="3"/>
  <c r="H634" i="3"/>
  <c r="H570" i="3"/>
  <c r="H506" i="3"/>
  <c r="H442" i="3"/>
  <c r="H358" i="3"/>
  <c r="H226" i="3"/>
  <c r="H98" i="3"/>
  <c r="H270" i="3"/>
  <c r="H146" i="3"/>
  <c r="H22" i="3"/>
  <c r="H1076" i="3"/>
  <c r="H876" i="3"/>
  <c r="H660" i="3"/>
  <c r="H512" i="3"/>
  <c r="H328" i="3"/>
  <c r="H184" i="3"/>
  <c r="H56" i="3"/>
  <c r="H1316" i="3"/>
  <c r="H1060" i="3"/>
  <c r="H908" i="3"/>
  <c r="H720" i="3"/>
  <c r="H656" i="3"/>
  <c r="H592" i="3"/>
  <c r="H528" i="3"/>
  <c r="H452" i="3"/>
  <c r="H388" i="3"/>
  <c r="H324" i="3"/>
  <c r="H260" i="3"/>
  <c r="H196" i="3"/>
  <c r="H132" i="3"/>
  <c r="H52" i="3"/>
  <c r="H1245" i="3"/>
  <c r="H1149" i="3"/>
  <c r="H1077" i="3"/>
  <c r="H1001" i="3"/>
  <c r="H1205" i="3"/>
  <c r="H897" i="3"/>
  <c r="H765" i="3"/>
  <c r="H629" i="3"/>
  <c r="H505" i="3"/>
  <c r="H361" i="3"/>
  <c r="H221" i="3"/>
  <c r="H89" i="3"/>
  <c r="H9" i="3"/>
  <c r="H973" i="3"/>
  <c r="H813" i="3"/>
  <c r="H657" i="3"/>
  <c r="H509" i="3"/>
  <c r="H365" i="3"/>
  <c r="H225" i="3"/>
  <c r="H1344" i="3"/>
  <c r="H1260" i="3"/>
  <c r="H1176" i="3"/>
  <c r="H1088" i="3"/>
  <c r="H996" i="3"/>
  <c r="H880" i="3"/>
  <c r="H792" i="3"/>
  <c r="H72" i="3"/>
  <c r="H1337" i="3"/>
  <c r="H709" i="3"/>
  <c r="H37" i="3"/>
  <c r="H1346" i="3"/>
  <c r="H1282" i="3"/>
  <c r="H1218" i="3"/>
  <c r="H1154" i="3"/>
  <c r="H1090" i="3"/>
  <c r="H1026" i="3"/>
  <c r="H962" i="3"/>
  <c r="H898" i="3"/>
  <c r="H834" i="3"/>
  <c r="H770" i="3"/>
  <c r="H706" i="3"/>
  <c r="H642" i="3"/>
  <c r="H578" i="3"/>
  <c r="H514" i="3"/>
  <c r="H450" i="3"/>
  <c r="H378" i="3"/>
  <c r="H246" i="3"/>
  <c r="H118" i="3"/>
  <c r="H286" i="3"/>
  <c r="H162" i="3"/>
  <c r="H38" i="3"/>
  <c r="H1236" i="3"/>
  <c r="H1004" i="3"/>
  <c r="H848" i="3"/>
  <c r="H700" i="3"/>
  <c r="H636" i="3"/>
  <c r="H572" i="3"/>
  <c r="H504" i="3"/>
  <c r="H432" i="3"/>
  <c r="H368" i="3"/>
  <c r="H304" i="3"/>
  <c r="H240" i="3"/>
  <c r="H176" i="3"/>
  <c r="H112" i="3"/>
  <c r="H28" i="3"/>
  <c r="H708" i="3"/>
  <c r="H596" i="3"/>
  <c r="H472" i="3"/>
  <c r="H360" i="3"/>
  <c r="H264" i="3"/>
  <c r="H120" i="3"/>
  <c r="H6" i="3" l="1"/>
  <c r="J6" i="3" s="1"/>
  <c r="J236" i="3"/>
  <c r="K236" i="3" s="1"/>
  <c r="J492" i="3"/>
  <c r="K492" i="3" s="1"/>
  <c r="J68" i="3"/>
  <c r="K68" i="3" s="1"/>
  <c r="J324" i="3"/>
  <c r="K324" i="3" s="1"/>
  <c r="J152" i="3"/>
  <c r="K152" i="3" s="1"/>
  <c r="J408" i="3"/>
  <c r="K408" i="3" s="1"/>
  <c r="J58" i="3"/>
  <c r="K58" i="3" s="1"/>
  <c r="J399" i="3"/>
  <c r="K399" i="3" s="1"/>
  <c r="J235" i="3"/>
  <c r="K235" i="3" s="1"/>
  <c r="J60" i="3"/>
  <c r="K60" i="3" s="1"/>
  <c r="J316" i="3"/>
  <c r="K316" i="3" s="1"/>
  <c r="J572" i="3"/>
  <c r="K572" i="3" s="1"/>
  <c r="J148" i="3"/>
  <c r="K148" i="3" s="1"/>
  <c r="J404" i="3"/>
  <c r="K404" i="3" s="1"/>
  <c r="J232" i="3"/>
  <c r="K232" i="3" s="1"/>
  <c r="J488" i="3"/>
  <c r="K488" i="3" s="1"/>
  <c r="J165" i="3"/>
  <c r="K165" i="3" s="1"/>
  <c r="J342" i="3"/>
  <c r="K342" i="3" s="1"/>
  <c r="J140" i="3"/>
  <c r="K140" i="3" s="1"/>
  <c r="J396" i="3"/>
  <c r="K396" i="3" s="1"/>
  <c r="J44" i="3"/>
  <c r="K44" i="3" s="1"/>
  <c r="J300" i="3"/>
  <c r="K300" i="3" s="1"/>
  <c r="J556" i="3"/>
  <c r="K556" i="3" s="1"/>
  <c r="J132" i="3"/>
  <c r="K132" i="3" s="1"/>
  <c r="J388" i="3"/>
  <c r="K388" i="3" s="1"/>
  <c r="J216" i="3"/>
  <c r="K216" i="3" s="1"/>
  <c r="J472" i="3"/>
  <c r="K472" i="3" s="1"/>
  <c r="J143" i="3"/>
  <c r="K143" i="3" s="1"/>
  <c r="J321" i="3"/>
  <c r="K321" i="3" s="1"/>
  <c r="J124" i="3"/>
  <c r="K124" i="3" s="1"/>
  <c r="J380" i="3"/>
  <c r="K380" i="3" s="1"/>
  <c r="J212" i="3"/>
  <c r="K212" i="3" s="1"/>
  <c r="J468" i="3"/>
  <c r="K468" i="3" s="1"/>
  <c r="J40" i="3"/>
  <c r="K40" i="3" s="1"/>
  <c r="J296" i="3"/>
  <c r="K296" i="3" s="1"/>
  <c r="J552" i="3"/>
  <c r="K552" i="3" s="1"/>
  <c r="J160" i="3"/>
  <c r="K160" i="3" s="1"/>
  <c r="J250" i="3"/>
  <c r="K250" i="3" s="1"/>
  <c r="J86" i="3"/>
  <c r="K86" i="3" s="1"/>
  <c r="J427" i="3"/>
  <c r="K427" i="3" s="1"/>
  <c r="J204" i="3"/>
  <c r="K204" i="3" s="1"/>
  <c r="J460" i="3"/>
  <c r="K460" i="3" s="1"/>
  <c r="J108" i="3"/>
  <c r="K108" i="3" s="1"/>
  <c r="J364" i="3"/>
  <c r="K364" i="3" s="1"/>
  <c r="J196" i="3"/>
  <c r="K196" i="3" s="1"/>
  <c r="J452" i="3"/>
  <c r="K452" i="3" s="1"/>
  <c r="J24" i="3"/>
  <c r="K24" i="3" s="1"/>
  <c r="J280" i="3"/>
  <c r="K280" i="3" s="1"/>
  <c r="J536" i="3"/>
  <c r="K536" i="3" s="1"/>
  <c r="J96" i="3"/>
  <c r="K96" i="3" s="1"/>
  <c r="J229" i="3"/>
  <c r="K229" i="3" s="1"/>
  <c r="J65" i="3"/>
  <c r="K65" i="3" s="1"/>
  <c r="J406" i="3"/>
  <c r="K406" i="3" s="1"/>
  <c r="J188" i="3"/>
  <c r="K188" i="3" s="1"/>
  <c r="J444" i="3"/>
  <c r="K444" i="3" s="1"/>
  <c r="J20" i="3"/>
  <c r="K20" i="3" s="1"/>
  <c r="J276" i="3"/>
  <c r="K276" i="3" s="1"/>
  <c r="J532" i="3"/>
  <c r="K532" i="3" s="1"/>
  <c r="J104" i="3"/>
  <c r="K104" i="3" s="1"/>
  <c r="J360" i="3"/>
  <c r="K360" i="3" s="1"/>
  <c r="J416" i="3"/>
  <c r="K416" i="3" s="1"/>
  <c r="J335" i="3"/>
  <c r="K335" i="3" s="1"/>
  <c r="J171" i="3"/>
  <c r="K171" i="3" s="1"/>
  <c r="J513" i="3"/>
  <c r="K513" i="3" s="1"/>
  <c r="J12" i="3"/>
  <c r="K12" i="3" s="1"/>
  <c r="J268" i="3"/>
  <c r="K268" i="3" s="1"/>
  <c r="J524" i="3"/>
  <c r="K524" i="3" s="1"/>
  <c r="J172" i="3"/>
  <c r="K172" i="3" s="1"/>
  <c r="J428" i="3"/>
  <c r="K428" i="3" s="1"/>
  <c r="J260" i="3"/>
  <c r="K260" i="3" s="1"/>
  <c r="J516" i="3"/>
  <c r="K516" i="3" s="1"/>
  <c r="J88" i="3"/>
  <c r="K88" i="3" s="1"/>
  <c r="J344" i="3"/>
  <c r="K344" i="3" s="1"/>
  <c r="J352" i="3"/>
  <c r="K352" i="3" s="1"/>
  <c r="J314" i="3"/>
  <c r="K314" i="3" s="1"/>
  <c r="J150" i="3"/>
  <c r="K150" i="3" s="1"/>
  <c r="J491" i="3"/>
  <c r="K491" i="3" s="1"/>
  <c r="J252" i="3"/>
  <c r="K252" i="3" s="1"/>
  <c r="J508" i="3"/>
  <c r="K508" i="3" s="1"/>
  <c r="J84" i="3"/>
  <c r="K84" i="3" s="1"/>
  <c r="J340" i="3"/>
  <c r="K340" i="3" s="1"/>
  <c r="J168" i="3"/>
  <c r="K168" i="3" s="1"/>
  <c r="J424" i="3"/>
  <c r="K424" i="3" s="1"/>
  <c r="J79" i="3"/>
  <c r="K79" i="3" s="1"/>
  <c r="J421" i="3"/>
  <c r="K421" i="3" s="1"/>
  <c r="J257" i="3"/>
  <c r="K257" i="3" s="1"/>
  <c r="J76" i="3"/>
  <c r="K76" i="3" s="1"/>
  <c r="J332" i="3"/>
  <c r="K332" i="3" s="1"/>
  <c r="J36" i="3"/>
  <c r="K36" i="3" s="1"/>
  <c r="J292" i="3"/>
  <c r="K292" i="3" s="1"/>
  <c r="J548" i="3"/>
  <c r="K548" i="3" s="1"/>
  <c r="J120" i="3"/>
  <c r="K120" i="3" s="1"/>
  <c r="J376" i="3"/>
  <c r="K376" i="3" s="1"/>
  <c r="J480" i="3"/>
  <c r="K480" i="3" s="1"/>
  <c r="J15" i="3"/>
  <c r="K15" i="3" s="1"/>
  <c r="J357" i="3"/>
  <c r="K357" i="3" s="1"/>
  <c r="J193" i="3"/>
  <c r="K193" i="3" s="1"/>
  <c r="J92" i="3"/>
  <c r="K92" i="3" s="1"/>
  <c r="J348" i="3"/>
  <c r="K348" i="3" s="1"/>
  <c r="J180" i="3"/>
  <c r="K180" i="3" s="1"/>
  <c r="J436" i="3"/>
  <c r="K436" i="3" s="1"/>
  <c r="J8" i="3"/>
  <c r="K8" i="3" s="1"/>
  <c r="J264" i="3"/>
  <c r="K264" i="3" s="1"/>
  <c r="J520" i="3"/>
  <c r="K520" i="3" s="1"/>
  <c r="J32" i="3"/>
  <c r="K32" i="3" s="1"/>
  <c r="J207" i="3"/>
  <c r="K207" i="3" s="1"/>
  <c r="J43" i="3"/>
  <c r="K43" i="3" s="1"/>
  <c r="J385" i="3"/>
  <c r="K385" i="3" s="1"/>
  <c r="J496" i="3"/>
  <c r="K496" i="3" s="1"/>
  <c r="J21" i="3"/>
  <c r="K21" i="3" s="1"/>
  <c r="J362" i="3"/>
  <c r="K362" i="3" s="1"/>
  <c r="J198" i="3"/>
  <c r="K198" i="3" s="1"/>
  <c r="J159" i="3"/>
  <c r="K159" i="3" s="1"/>
  <c r="J337" i="3"/>
  <c r="K337" i="3" s="1"/>
  <c r="J576" i="3"/>
  <c r="K576" i="3" s="1"/>
  <c r="J225" i="3"/>
  <c r="K225" i="3" s="1"/>
  <c r="J189" i="3"/>
  <c r="K189" i="3" s="1"/>
  <c r="J624" i="3"/>
  <c r="K624" i="3" s="1"/>
  <c r="J880" i="3"/>
  <c r="K880" i="3" s="1"/>
  <c r="J1136" i="3"/>
  <c r="K1136" i="3" s="1"/>
  <c r="J655" i="3"/>
  <c r="K655" i="3" s="1"/>
  <c r="J657" i="3"/>
  <c r="K657" i="3" s="1"/>
  <c r="J913" i="3"/>
  <c r="K913" i="3" s="1"/>
  <c r="J1169" i="3"/>
  <c r="K1169" i="3" s="1"/>
  <c r="J371" i="3"/>
  <c r="K371" i="3" s="1"/>
  <c r="J1179" i="3"/>
  <c r="K1179" i="3" s="1"/>
  <c r="J531" i="3"/>
  <c r="K531" i="3" s="1"/>
  <c r="J802" i="3"/>
  <c r="K802" i="3" s="1"/>
  <c r="J1058" i="3"/>
  <c r="K1058" i="3" s="1"/>
  <c r="J1314" i="3"/>
  <c r="K1314" i="3" s="1"/>
  <c r="J923" i="3"/>
  <c r="K923" i="3" s="1"/>
  <c r="J127" i="3"/>
  <c r="K127" i="3" s="1"/>
  <c r="J305" i="3"/>
  <c r="K305" i="3" s="1"/>
  <c r="J208" i="3"/>
  <c r="K208" i="3" s="1"/>
  <c r="J266" i="3"/>
  <c r="K266" i="3" s="1"/>
  <c r="J102" i="3"/>
  <c r="K102" i="3" s="1"/>
  <c r="J443" i="3"/>
  <c r="K443" i="3" s="1"/>
  <c r="J133" i="3"/>
  <c r="K133" i="3" s="1"/>
  <c r="J295" i="3"/>
  <c r="K295" i="3" s="1"/>
  <c r="J99" i="3"/>
  <c r="K99" i="3" s="1"/>
  <c r="J704" i="3"/>
  <c r="K704" i="3" s="1"/>
  <c r="J960" i="3"/>
  <c r="K960" i="3" s="1"/>
  <c r="J1216" i="3"/>
  <c r="K1216" i="3" s="1"/>
  <c r="J931" i="3"/>
  <c r="K931" i="3" s="1"/>
  <c r="J275" i="3"/>
  <c r="K275" i="3" s="1"/>
  <c r="J737" i="3"/>
  <c r="K737" i="3" s="1"/>
  <c r="J993" i="3"/>
  <c r="K993" i="3" s="1"/>
  <c r="J1249" i="3"/>
  <c r="K1249" i="3" s="1"/>
  <c r="J691" i="3"/>
  <c r="K691" i="3" s="1"/>
  <c r="J626" i="3"/>
  <c r="K626" i="3" s="1"/>
  <c r="J882" i="3"/>
  <c r="K882" i="3" s="1"/>
  <c r="J1138" i="3"/>
  <c r="K1138" i="3" s="1"/>
  <c r="J30" i="3"/>
  <c r="K30" i="3" s="1"/>
  <c r="J1151" i="3"/>
  <c r="K1151" i="3" s="1"/>
  <c r="J112" i="3"/>
  <c r="K112" i="3" s="1"/>
  <c r="J234" i="3"/>
  <c r="K234" i="3" s="1"/>
  <c r="J70" i="3"/>
  <c r="K70" i="3" s="1"/>
  <c r="J411" i="3"/>
  <c r="K411" i="3" s="1"/>
  <c r="J528" i="3"/>
  <c r="K528" i="3" s="1"/>
  <c r="J100" i="3"/>
  <c r="K100" i="3" s="1"/>
  <c r="J356" i="3"/>
  <c r="K356" i="3" s="1"/>
  <c r="J184" i="3"/>
  <c r="K184" i="3" s="1"/>
  <c r="J440" i="3"/>
  <c r="K440" i="3" s="1"/>
  <c r="J101" i="3"/>
  <c r="K101" i="3" s="1"/>
  <c r="J442" i="3"/>
  <c r="K442" i="3" s="1"/>
  <c r="J278" i="3"/>
  <c r="K278" i="3" s="1"/>
  <c r="J156" i="3"/>
  <c r="K156" i="3" s="1"/>
  <c r="J412" i="3"/>
  <c r="K412" i="3" s="1"/>
  <c r="J244" i="3"/>
  <c r="K244" i="3" s="1"/>
  <c r="J500" i="3"/>
  <c r="K500" i="3" s="1"/>
  <c r="J72" i="3"/>
  <c r="K72" i="3" s="1"/>
  <c r="J328" i="3"/>
  <c r="K328" i="3" s="1"/>
  <c r="J288" i="3"/>
  <c r="K288" i="3" s="1"/>
  <c r="J293" i="3"/>
  <c r="K293" i="3" s="1"/>
  <c r="J129" i="3"/>
  <c r="K129" i="3" s="1"/>
  <c r="J470" i="3"/>
  <c r="K470" i="3" s="1"/>
  <c r="J106" i="3"/>
  <c r="K106" i="3" s="1"/>
  <c r="J447" i="3"/>
  <c r="K447" i="3" s="1"/>
  <c r="J283" i="3"/>
  <c r="K283" i="3" s="1"/>
  <c r="J144" i="3"/>
  <c r="K144" i="3" s="1"/>
  <c r="J245" i="3"/>
  <c r="K245" i="3" s="1"/>
  <c r="J81" i="3"/>
  <c r="K81" i="3" s="1"/>
  <c r="J422" i="3"/>
  <c r="K422" i="3" s="1"/>
  <c r="J47" i="3"/>
  <c r="K47" i="3" s="1"/>
  <c r="J529" i="3"/>
  <c r="K529" i="3" s="1"/>
  <c r="J274" i="3"/>
  <c r="K274" i="3" s="1"/>
  <c r="J14" i="3"/>
  <c r="K14" i="3" s="1"/>
  <c r="J688" i="3"/>
  <c r="K688" i="3" s="1"/>
  <c r="J944" i="3"/>
  <c r="K944" i="3" s="1"/>
  <c r="J1200" i="3"/>
  <c r="K1200" i="3" s="1"/>
  <c r="J875" i="3"/>
  <c r="K875" i="3" s="1"/>
  <c r="J190" i="3"/>
  <c r="K190" i="3" s="1"/>
  <c r="J721" i="3"/>
  <c r="K721" i="3" s="1"/>
  <c r="J977" i="3"/>
  <c r="K977" i="3" s="1"/>
  <c r="J1233" i="3"/>
  <c r="K1233" i="3" s="1"/>
  <c r="J647" i="3"/>
  <c r="K647" i="3" s="1"/>
  <c r="J1343" i="3"/>
  <c r="K1343" i="3" s="1"/>
  <c r="J610" i="3"/>
  <c r="K610" i="3" s="1"/>
  <c r="J866" i="3"/>
  <c r="K866" i="3" s="1"/>
  <c r="J1122" i="3"/>
  <c r="K1122" i="3" s="1"/>
  <c r="J1107" i="3"/>
  <c r="K1107" i="3" s="1"/>
  <c r="J48" i="3"/>
  <c r="K48" i="3" s="1"/>
  <c r="J213" i="3"/>
  <c r="K213" i="3" s="1"/>
  <c r="J49" i="3"/>
  <c r="K49" i="3" s="1"/>
  <c r="J390" i="3"/>
  <c r="K390" i="3" s="1"/>
  <c r="J464" i="3"/>
  <c r="K464" i="3" s="1"/>
  <c r="J10" i="3"/>
  <c r="K10" i="3" s="1"/>
  <c r="J351" i="3"/>
  <c r="K351" i="3" s="1"/>
  <c r="J187" i="3"/>
  <c r="K187" i="3" s="1"/>
  <c r="J39" i="3"/>
  <c r="K39" i="3" s="1"/>
  <c r="J381" i="3"/>
  <c r="K381" i="3" s="1"/>
  <c r="J441" i="3"/>
  <c r="K441" i="3" s="1"/>
  <c r="J768" i="3"/>
  <c r="K768" i="3" s="1"/>
  <c r="J1024" i="3"/>
  <c r="K1024" i="3" s="1"/>
  <c r="J1280" i="3"/>
  <c r="K1280" i="3" s="1"/>
  <c r="J1143" i="3"/>
  <c r="K1143" i="3" s="1"/>
  <c r="J530" i="3"/>
  <c r="K530" i="3" s="1"/>
  <c r="J801" i="3"/>
  <c r="K801" i="3" s="1"/>
  <c r="J1057" i="3"/>
  <c r="K1057" i="3" s="1"/>
  <c r="J1313" i="3"/>
  <c r="K1313" i="3" s="1"/>
  <c r="J863" i="3"/>
  <c r="K863" i="3" s="1"/>
  <c r="J25" i="3"/>
  <c r="K25" i="3" s="1"/>
  <c r="J690" i="3"/>
  <c r="K690" i="3" s="1"/>
  <c r="J946" i="3"/>
  <c r="K946" i="3" s="1"/>
  <c r="J1202" i="3"/>
  <c r="K1202" i="3" s="1"/>
  <c r="J595" i="3"/>
  <c r="K595" i="3" s="1"/>
  <c r="J368" i="3"/>
  <c r="K368" i="3" s="1"/>
  <c r="J319" i="3"/>
  <c r="K319" i="3" s="1"/>
  <c r="J155" i="3"/>
  <c r="K155" i="3" s="1"/>
  <c r="J497" i="3"/>
  <c r="K497" i="3" s="1"/>
  <c r="J164" i="3"/>
  <c r="K164" i="3" s="1"/>
  <c r="J420" i="3"/>
  <c r="K420" i="3" s="1"/>
  <c r="J248" i="3"/>
  <c r="K248" i="3" s="1"/>
  <c r="J504" i="3"/>
  <c r="K504" i="3" s="1"/>
  <c r="J186" i="3"/>
  <c r="K186" i="3" s="1"/>
  <c r="J22" i="3"/>
  <c r="K22" i="3" s="1"/>
  <c r="J363" i="3"/>
  <c r="K363" i="3" s="1"/>
  <c r="J220" i="3"/>
  <c r="K220" i="3" s="1"/>
  <c r="J476" i="3"/>
  <c r="K476" i="3" s="1"/>
  <c r="J52" i="3"/>
  <c r="K52" i="3" s="1"/>
  <c r="J308" i="3"/>
  <c r="K308" i="3" s="1"/>
  <c r="J564" i="3"/>
  <c r="K564" i="3" s="1"/>
  <c r="J136" i="3"/>
  <c r="K136" i="3" s="1"/>
  <c r="J392" i="3"/>
  <c r="K392" i="3" s="1"/>
  <c r="J544" i="3"/>
  <c r="K544" i="3" s="1"/>
  <c r="J37" i="3"/>
  <c r="K37" i="3" s="1"/>
  <c r="J378" i="3"/>
  <c r="K378" i="3" s="1"/>
  <c r="J214" i="3"/>
  <c r="K214" i="3" s="1"/>
  <c r="J191" i="3"/>
  <c r="K191" i="3" s="1"/>
  <c r="J27" i="3"/>
  <c r="K27" i="3" s="1"/>
  <c r="J369" i="3"/>
  <c r="K369" i="3" s="1"/>
  <c r="J400" i="3"/>
  <c r="K400" i="3" s="1"/>
  <c r="J330" i="3"/>
  <c r="K330" i="3" s="1"/>
  <c r="J166" i="3"/>
  <c r="K166" i="3" s="1"/>
  <c r="J507" i="3"/>
  <c r="K507" i="3" s="1"/>
  <c r="J389" i="3"/>
  <c r="K389" i="3" s="1"/>
  <c r="J18" i="3"/>
  <c r="K18" i="3" s="1"/>
  <c r="J359" i="3"/>
  <c r="K359" i="3" s="1"/>
  <c r="J355" i="3"/>
  <c r="K355" i="3" s="1"/>
  <c r="J752" i="3"/>
  <c r="K752" i="3" s="1"/>
  <c r="J1008" i="3"/>
  <c r="K1008" i="3" s="1"/>
  <c r="J1264" i="3"/>
  <c r="K1264" i="3" s="1"/>
  <c r="J1087" i="3"/>
  <c r="K1087" i="3" s="1"/>
  <c r="J494" i="3"/>
  <c r="K494" i="3" s="1"/>
  <c r="J785" i="3"/>
  <c r="K785" i="3" s="1"/>
  <c r="J1041" i="3"/>
  <c r="K1041" i="3" s="1"/>
  <c r="J1297" i="3"/>
  <c r="K1297" i="3" s="1"/>
  <c r="J819" i="3"/>
  <c r="K819" i="3" s="1"/>
  <c r="J674" i="3"/>
  <c r="K674" i="3" s="1"/>
  <c r="J930" i="3"/>
  <c r="K930" i="3" s="1"/>
  <c r="J1186" i="3"/>
  <c r="K1186" i="3" s="1"/>
  <c r="J541" i="3"/>
  <c r="K541" i="3" s="1"/>
  <c r="J1303" i="3"/>
  <c r="K1303" i="3" s="1"/>
  <c r="J304" i="3"/>
  <c r="K304" i="3" s="1"/>
  <c r="J298" i="3"/>
  <c r="K298" i="3" s="1"/>
  <c r="J134" i="3"/>
  <c r="K134" i="3" s="1"/>
  <c r="J475" i="3"/>
  <c r="K475" i="3" s="1"/>
  <c r="J95" i="3"/>
  <c r="K95" i="3" s="1"/>
  <c r="J437" i="3"/>
  <c r="K437" i="3" s="1"/>
  <c r="J273" i="3"/>
  <c r="K273" i="3" s="1"/>
  <c r="J125" i="3"/>
  <c r="K125" i="3" s="1"/>
  <c r="J466" i="3"/>
  <c r="K466" i="3" s="1"/>
  <c r="J575" i="3"/>
  <c r="K575" i="3" s="1"/>
  <c r="J832" i="3"/>
  <c r="K832" i="3" s="1"/>
  <c r="J1088" i="3"/>
  <c r="K1088" i="3" s="1"/>
  <c r="J1344" i="3"/>
  <c r="K1344" i="3" s="1"/>
  <c r="J1347" i="3"/>
  <c r="K1347" i="3" s="1"/>
  <c r="J609" i="3"/>
  <c r="K609" i="3" s="1"/>
  <c r="J865" i="3"/>
  <c r="K865" i="3" s="1"/>
  <c r="J1121" i="3"/>
  <c r="K1121" i="3" s="1"/>
  <c r="J1043" i="3"/>
  <c r="K1043" i="3" s="1"/>
  <c r="J366" i="3"/>
  <c r="K366" i="3" s="1"/>
  <c r="J754" i="3"/>
  <c r="K754" i="3" s="1"/>
  <c r="J1010" i="3"/>
  <c r="K1010" i="3" s="1"/>
  <c r="J228" i="3"/>
  <c r="K228" i="3" s="1"/>
  <c r="J484" i="3"/>
  <c r="K484" i="3" s="1"/>
  <c r="J56" i="3"/>
  <c r="K56" i="3" s="1"/>
  <c r="J312" i="3"/>
  <c r="K312" i="3" s="1"/>
  <c r="J568" i="3"/>
  <c r="K568" i="3" s="1"/>
  <c r="J224" i="3"/>
  <c r="K224" i="3" s="1"/>
  <c r="J271" i="3"/>
  <c r="K271" i="3" s="1"/>
  <c r="J107" i="3"/>
  <c r="K107" i="3" s="1"/>
  <c r="J449" i="3"/>
  <c r="K449" i="3" s="1"/>
  <c r="J28" i="3"/>
  <c r="K28" i="3" s="1"/>
  <c r="J284" i="3"/>
  <c r="K284" i="3" s="1"/>
  <c r="J540" i="3"/>
  <c r="K540" i="3" s="1"/>
  <c r="J116" i="3"/>
  <c r="K116" i="3" s="1"/>
  <c r="J372" i="3"/>
  <c r="K372" i="3" s="1"/>
  <c r="J200" i="3"/>
  <c r="K200" i="3" s="1"/>
  <c r="J456" i="3"/>
  <c r="K456" i="3" s="1"/>
  <c r="J122" i="3"/>
  <c r="K122" i="3" s="1"/>
  <c r="J299" i="3"/>
  <c r="K299" i="3" s="1"/>
  <c r="J240" i="3"/>
  <c r="K240" i="3" s="1"/>
  <c r="J277" i="3"/>
  <c r="K277" i="3" s="1"/>
  <c r="J113" i="3"/>
  <c r="K113" i="3" s="1"/>
  <c r="J454" i="3"/>
  <c r="K454" i="3" s="1"/>
  <c r="J74" i="3"/>
  <c r="K74" i="3" s="1"/>
  <c r="J415" i="3"/>
  <c r="K415" i="3" s="1"/>
  <c r="J251" i="3"/>
  <c r="K251" i="3" s="1"/>
  <c r="J103" i="3"/>
  <c r="K103" i="3" s="1"/>
  <c r="J445" i="3"/>
  <c r="K445" i="3" s="1"/>
  <c r="J554" i="3"/>
  <c r="K554" i="3" s="1"/>
  <c r="J816" i="3"/>
  <c r="K816" i="3" s="1"/>
  <c r="J1072" i="3"/>
  <c r="K1072" i="3" s="1"/>
  <c r="J1328" i="3"/>
  <c r="K1328" i="3" s="1"/>
  <c r="J1307" i="3"/>
  <c r="K1307" i="3" s="1"/>
  <c r="J593" i="3"/>
  <c r="K593" i="3" s="1"/>
  <c r="J849" i="3"/>
  <c r="K849" i="3" s="1"/>
  <c r="J1105" i="3"/>
  <c r="K1105" i="3" s="1"/>
  <c r="J995" i="3"/>
  <c r="K995" i="3" s="1"/>
  <c r="J281" i="3"/>
  <c r="K281" i="3" s="1"/>
  <c r="J738" i="3"/>
  <c r="K738" i="3" s="1"/>
  <c r="J994" i="3"/>
  <c r="K994" i="3" s="1"/>
  <c r="J1250" i="3"/>
  <c r="K1250" i="3" s="1"/>
  <c r="J735" i="3"/>
  <c r="K735" i="3" s="1"/>
  <c r="J560" i="3"/>
  <c r="K560" i="3" s="1"/>
  <c r="J42" i="3"/>
  <c r="K42" i="3" s="1"/>
  <c r="J383" i="3"/>
  <c r="K383" i="3" s="1"/>
  <c r="J219" i="3"/>
  <c r="K219" i="3" s="1"/>
  <c r="J181" i="3"/>
  <c r="K181" i="3" s="1"/>
  <c r="J17" i="3"/>
  <c r="K17" i="3" s="1"/>
  <c r="J358" i="3"/>
  <c r="K358" i="3" s="1"/>
  <c r="J310" i="3"/>
  <c r="K310" i="3" s="1"/>
  <c r="J210" i="3"/>
  <c r="K210" i="3" s="1"/>
  <c r="J640" i="3"/>
  <c r="K640" i="3" s="1"/>
  <c r="J896" i="3"/>
  <c r="K896" i="3" s="1"/>
  <c r="J1152" i="3"/>
  <c r="K1152" i="3" s="1"/>
  <c r="J707" i="3"/>
  <c r="K707" i="3" s="1"/>
  <c r="J673" i="3"/>
  <c r="K673" i="3" s="1"/>
  <c r="J929" i="3"/>
  <c r="K929" i="3" s="1"/>
  <c r="J1185" i="3"/>
  <c r="K1185" i="3" s="1"/>
  <c r="J489" i="3"/>
  <c r="K489" i="3" s="1"/>
  <c r="J1219" i="3"/>
  <c r="K1219" i="3" s="1"/>
  <c r="J557" i="3"/>
  <c r="K557" i="3" s="1"/>
  <c r="J818" i="3"/>
  <c r="K818" i="3" s="1"/>
  <c r="J1074" i="3"/>
  <c r="K1074" i="3" s="1"/>
  <c r="J1330" i="3"/>
  <c r="K1330" i="3" s="1"/>
  <c r="J971" i="3"/>
  <c r="K971" i="3" s="1"/>
  <c r="J149" i="3"/>
  <c r="K149" i="3" s="1"/>
  <c r="J326" i="3"/>
  <c r="K326" i="3" s="1"/>
  <c r="J272" i="3"/>
  <c r="K272" i="3" s="1"/>
  <c r="J1266" i="3"/>
  <c r="K1266" i="3" s="1"/>
  <c r="J241" i="3"/>
  <c r="K241" i="3" s="1"/>
  <c r="J202" i="3"/>
  <c r="K202" i="3" s="1"/>
  <c r="J38" i="3"/>
  <c r="K38" i="3" s="1"/>
  <c r="J379" i="3"/>
  <c r="K379" i="3" s="1"/>
  <c r="J395" i="3"/>
  <c r="K395" i="3" s="1"/>
  <c r="J231" i="3"/>
  <c r="K231" i="3" s="1"/>
  <c r="J656" i="3"/>
  <c r="K656" i="3" s="1"/>
  <c r="J912" i="3"/>
  <c r="K912" i="3" s="1"/>
  <c r="J1168" i="3"/>
  <c r="K1168" i="3" s="1"/>
  <c r="J771" i="3"/>
  <c r="K771" i="3" s="1"/>
  <c r="J19" i="3"/>
  <c r="K19" i="3" s="1"/>
  <c r="J689" i="3"/>
  <c r="K689" i="3" s="1"/>
  <c r="J945" i="3"/>
  <c r="K945" i="3" s="1"/>
  <c r="J1201" i="3"/>
  <c r="K1201" i="3" s="1"/>
  <c r="J553" i="3"/>
  <c r="K553" i="3" s="1"/>
  <c r="J1259" i="3"/>
  <c r="K1259" i="3" s="1"/>
  <c r="J578" i="3"/>
  <c r="K578" i="3" s="1"/>
  <c r="J834" i="3"/>
  <c r="K834" i="3" s="1"/>
  <c r="J1090" i="3"/>
  <c r="K1090" i="3" s="1"/>
  <c r="J1346" i="3"/>
  <c r="K1346" i="3" s="1"/>
  <c r="J1015" i="3"/>
  <c r="K1015" i="3" s="1"/>
  <c r="J170" i="3"/>
  <c r="K170" i="3" s="1"/>
  <c r="J347" i="3"/>
  <c r="K347" i="3" s="1"/>
  <c r="J336" i="3"/>
  <c r="K336" i="3" s="1"/>
  <c r="J309" i="3"/>
  <c r="K309" i="3" s="1"/>
  <c r="J145" i="3"/>
  <c r="K145" i="3" s="1"/>
  <c r="J486" i="3"/>
  <c r="K486" i="3" s="1"/>
  <c r="J303" i="3"/>
  <c r="K303" i="3" s="1"/>
  <c r="J338" i="3"/>
  <c r="K338" i="3" s="1"/>
  <c r="J270" i="3"/>
  <c r="K270" i="3" s="1"/>
  <c r="J736" i="3"/>
  <c r="K736" i="3" s="1"/>
  <c r="J992" i="3"/>
  <c r="K992" i="3" s="1"/>
  <c r="J1248" i="3"/>
  <c r="K1248" i="3" s="1"/>
  <c r="J1035" i="3"/>
  <c r="K1035" i="3" s="1"/>
  <c r="J446" i="3"/>
  <c r="K446" i="3" s="1"/>
  <c r="J769" i="3"/>
  <c r="K769" i="3" s="1"/>
  <c r="J1025" i="3"/>
  <c r="K1025" i="3" s="1"/>
  <c r="J1281" i="3"/>
  <c r="K1281" i="3" s="1"/>
  <c r="J779" i="3"/>
  <c r="K779" i="3" s="1"/>
  <c r="J658" i="3"/>
  <c r="K658" i="3" s="1"/>
  <c r="J914" i="3"/>
  <c r="K914" i="3" s="1"/>
  <c r="J1170" i="3"/>
  <c r="K1170" i="3" s="1"/>
  <c r="J435" i="3"/>
  <c r="K435" i="3" s="1"/>
  <c r="J1255" i="3"/>
  <c r="K1255" i="3" s="1"/>
  <c r="J66" i="3"/>
  <c r="K66" i="3" s="1"/>
  <c r="J407" i="3"/>
  <c r="K407" i="3" s="1"/>
  <c r="J501" i="3"/>
  <c r="K501" i="3" s="1"/>
  <c r="J788" i="3"/>
  <c r="K788" i="3" s="1"/>
  <c r="J1044" i="3"/>
  <c r="K1044" i="3" s="1"/>
  <c r="J1300" i="3"/>
  <c r="K1300" i="3" s="1"/>
  <c r="J1211" i="3"/>
  <c r="K1211" i="3" s="1"/>
  <c r="J561" i="3"/>
  <c r="K561" i="3" s="1"/>
  <c r="J821" i="3"/>
  <c r="K821" i="3" s="1"/>
  <c r="J1077" i="3"/>
  <c r="K1077" i="3" s="1"/>
  <c r="J1333" i="3"/>
  <c r="K1333" i="3" s="1"/>
  <c r="J919" i="3"/>
  <c r="K919" i="3" s="1"/>
  <c r="J131" i="3"/>
  <c r="K131" i="3" s="1"/>
  <c r="J710" i="3"/>
  <c r="K710" i="3" s="1"/>
  <c r="J966" i="3"/>
  <c r="K966" i="3" s="1"/>
  <c r="J1222" i="3"/>
  <c r="K1222" i="3" s="1"/>
  <c r="J651" i="3"/>
  <c r="K651" i="3" s="1"/>
  <c r="J77" i="3"/>
  <c r="K77" i="3" s="1"/>
  <c r="J418" i="3"/>
  <c r="K418" i="3" s="1"/>
  <c r="J521" i="3"/>
  <c r="K521" i="3" s="1"/>
  <c r="J796" i="3"/>
  <c r="K796" i="3" s="1"/>
  <c r="J1052" i="3"/>
  <c r="K1052" i="3" s="1"/>
  <c r="J1308" i="3"/>
  <c r="K1308" i="3" s="1"/>
  <c r="J621" i="3"/>
  <c r="K621" i="3" s="1"/>
  <c r="J877" i="3"/>
  <c r="K877" i="3" s="1"/>
  <c r="J1133" i="3"/>
  <c r="K1133" i="3" s="1"/>
  <c r="J9" i="3"/>
  <c r="K9" i="3" s="1"/>
  <c r="J1079" i="3"/>
  <c r="K1079" i="3" s="1"/>
  <c r="J430" i="3"/>
  <c r="K430" i="3" s="1"/>
  <c r="J766" i="3"/>
  <c r="K766" i="3" s="1"/>
  <c r="J1022" i="3"/>
  <c r="K1022" i="3" s="1"/>
  <c r="J1278" i="3"/>
  <c r="K1278" i="3" s="1"/>
  <c r="J867" i="3"/>
  <c r="K867" i="3" s="1"/>
  <c r="J477" i="3"/>
  <c r="K477" i="3" s="1"/>
  <c r="J161" i="3"/>
  <c r="K161" i="3" s="1"/>
  <c r="J173" i="3"/>
  <c r="K173" i="3" s="1"/>
  <c r="J514" i="3"/>
  <c r="K514" i="3" s="1"/>
  <c r="J612" i="3"/>
  <c r="K612" i="3" s="1"/>
  <c r="J868" i="3"/>
  <c r="K868" i="3" s="1"/>
  <c r="J1124" i="3"/>
  <c r="K1124" i="3" s="1"/>
  <c r="J607" i="3"/>
  <c r="K607" i="3" s="1"/>
  <c r="J645" i="3"/>
  <c r="K645" i="3" s="1"/>
  <c r="J901" i="3"/>
  <c r="K901" i="3" s="1"/>
  <c r="J1157" i="3"/>
  <c r="K1157" i="3" s="1"/>
  <c r="J265" i="3"/>
  <c r="K265" i="3" s="1"/>
  <c r="J1147" i="3"/>
  <c r="K1147" i="3" s="1"/>
  <c r="J506" i="3"/>
  <c r="K506" i="3" s="1"/>
  <c r="J790" i="3"/>
  <c r="K790" i="3" s="1"/>
  <c r="J1046" i="3"/>
  <c r="K1046" i="3" s="1"/>
  <c r="J1302" i="3"/>
  <c r="K1302" i="3" s="1"/>
  <c r="J891" i="3"/>
  <c r="K891" i="3" s="1"/>
  <c r="J512" i="3"/>
  <c r="K512" i="3" s="1"/>
  <c r="J203" i="3"/>
  <c r="K203" i="3" s="1"/>
  <c r="J183" i="3"/>
  <c r="K183" i="3" s="1"/>
  <c r="J620" i="3"/>
  <c r="K620" i="3" s="1"/>
  <c r="J876" i="3"/>
  <c r="K876" i="3" s="1"/>
  <c r="J1132" i="3"/>
  <c r="K1132" i="3" s="1"/>
  <c r="J751" i="3"/>
  <c r="K751" i="3" s="1"/>
  <c r="J83" i="3"/>
  <c r="K83" i="3" s="1"/>
  <c r="J701" i="3"/>
  <c r="K701" i="3" s="1"/>
  <c r="J957" i="3"/>
  <c r="K957" i="3" s="1"/>
  <c r="J1213" i="3"/>
  <c r="K1213" i="3" s="1"/>
  <c r="J591" i="3"/>
  <c r="K591" i="3" s="1"/>
  <c r="J1287" i="3"/>
  <c r="K1287" i="3" s="1"/>
  <c r="J590" i="3"/>
  <c r="K590" i="3" s="1"/>
  <c r="J846" i="3"/>
  <c r="K846" i="3" s="1"/>
  <c r="J1102" i="3"/>
  <c r="K1102" i="3" s="1"/>
  <c r="J1095" i="3"/>
  <c r="K1095" i="3" s="1"/>
  <c r="J353" i="3"/>
  <c r="K353" i="3" s="1"/>
  <c r="J648" i="3"/>
  <c r="K648" i="3" s="1"/>
  <c r="J246" i="3"/>
  <c r="K246" i="3" s="1"/>
  <c r="J194" i="3"/>
  <c r="K194" i="3" s="1"/>
  <c r="J628" i="3"/>
  <c r="K628" i="3" s="1"/>
  <c r="J884" i="3"/>
  <c r="K884" i="3" s="1"/>
  <c r="J1140" i="3"/>
  <c r="K1140" i="3" s="1"/>
  <c r="J671" i="3"/>
  <c r="K671" i="3" s="1"/>
  <c r="J775" i="3"/>
  <c r="K775" i="3" s="1"/>
  <c r="J63" i="3"/>
  <c r="K63" i="3" s="1"/>
  <c r="J287" i="3"/>
  <c r="K287" i="3" s="1"/>
  <c r="J123" i="3"/>
  <c r="K123" i="3" s="1"/>
  <c r="J465" i="3"/>
  <c r="K465" i="3" s="1"/>
  <c r="J218" i="3"/>
  <c r="K218" i="3" s="1"/>
  <c r="J317" i="3"/>
  <c r="K317" i="3" s="1"/>
  <c r="J185" i="3"/>
  <c r="K185" i="3" s="1"/>
  <c r="J720" i="3"/>
  <c r="K720" i="3" s="1"/>
  <c r="J976" i="3"/>
  <c r="K976" i="3" s="1"/>
  <c r="J1232" i="3"/>
  <c r="K1232" i="3" s="1"/>
  <c r="J983" i="3"/>
  <c r="K983" i="3" s="1"/>
  <c r="J361" i="3"/>
  <c r="K361" i="3" s="1"/>
  <c r="J753" i="3"/>
  <c r="K753" i="3" s="1"/>
  <c r="J1009" i="3"/>
  <c r="K1009" i="3" s="1"/>
  <c r="J1265" i="3"/>
  <c r="K1265" i="3" s="1"/>
  <c r="J739" i="3"/>
  <c r="K739" i="3" s="1"/>
  <c r="J642" i="3"/>
  <c r="K642" i="3" s="1"/>
  <c r="J898" i="3"/>
  <c r="K898" i="3" s="1"/>
  <c r="J1154" i="3"/>
  <c r="K1154" i="3" s="1"/>
  <c r="J243" i="3"/>
  <c r="K243" i="3" s="1"/>
  <c r="J1203" i="3"/>
  <c r="K1203" i="3" s="1"/>
  <c r="J176" i="3"/>
  <c r="K176" i="3" s="1"/>
  <c r="J255" i="3"/>
  <c r="K255" i="3" s="1"/>
  <c r="J91" i="3"/>
  <c r="K91" i="3" s="1"/>
  <c r="J433" i="3"/>
  <c r="K433" i="3" s="1"/>
  <c r="J53" i="3"/>
  <c r="K53" i="3" s="1"/>
  <c r="J394" i="3"/>
  <c r="K394" i="3" s="1"/>
  <c r="J230" i="3"/>
  <c r="K230" i="3" s="1"/>
  <c r="J82" i="3"/>
  <c r="K82" i="3" s="1"/>
  <c r="J423" i="3"/>
  <c r="K423" i="3" s="1"/>
  <c r="J527" i="3"/>
  <c r="K527" i="3" s="1"/>
  <c r="J800" i="3"/>
  <c r="K800" i="3" s="1"/>
  <c r="J1056" i="3"/>
  <c r="K1056" i="3" s="1"/>
  <c r="J1312" i="3"/>
  <c r="K1312" i="3" s="1"/>
  <c r="J1251" i="3"/>
  <c r="K1251" i="3" s="1"/>
  <c r="J577" i="3"/>
  <c r="K577" i="3" s="1"/>
  <c r="J833" i="3"/>
  <c r="K833" i="3" s="1"/>
  <c r="J1089" i="3"/>
  <c r="K1089" i="3" s="1"/>
  <c r="J1345" i="3"/>
  <c r="K1345" i="3" s="1"/>
  <c r="J951" i="3"/>
  <c r="K951" i="3" s="1"/>
  <c r="J195" i="3"/>
  <c r="K195" i="3" s="1"/>
  <c r="J722" i="3"/>
  <c r="K722" i="3" s="1"/>
  <c r="J978" i="3"/>
  <c r="K978" i="3" s="1"/>
  <c r="J1234" i="3"/>
  <c r="K1234" i="3" s="1"/>
  <c r="J687" i="3"/>
  <c r="K687" i="3" s="1"/>
  <c r="J75" i="3"/>
  <c r="K75" i="3" s="1"/>
  <c r="J151" i="3"/>
  <c r="K151" i="3" s="1"/>
  <c r="J493" i="3"/>
  <c r="K493" i="3" s="1"/>
  <c r="J596" i="3"/>
  <c r="K596" i="3" s="1"/>
  <c r="J852" i="3"/>
  <c r="K852" i="3" s="1"/>
  <c r="J1108" i="3"/>
  <c r="K1108" i="3" s="1"/>
  <c r="J533" i="3"/>
  <c r="K533" i="3" s="1"/>
  <c r="J629" i="3"/>
  <c r="K629" i="3" s="1"/>
  <c r="J885" i="3"/>
  <c r="K885" i="3" s="1"/>
  <c r="J1141" i="3"/>
  <c r="K1141" i="3" s="1"/>
  <c r="J73" i="3"/>
  <c r="K73" i="3" s="1"/>
  <c r="J1099" i="3"/>
  <c r="K1099" i="3" s="1"/>
  <c r="J463" i="3"/>
  <c r="K463" i="3" s="1"/>
  <c r="J774" i="3"/>
  <c r="K774" i="3" s="1"/>
  <c r="J1030" i="3"/>
  <c r="K1030" i="3" s="1"/>
  <c r="J1286" i="3"/>
  <c r="K1286" i="3" s="1"/>
  <c r="J839" i="3"/>
  <c r="K839" i="3" s="1"/>
  <c r="J256" i="3"/>
  <c r="K256" i="3" s="1"/>
  <c r="J118" i="3"/>
  <c r="K118" i="3" s="1"/>
  <c r="J162" i="3"/>
  <c r="K162" i="3" s="1"/>
  <c r="J503" i="3"/>
  <c r="K503" i="3" s="1"/>
  <c r="J604" i="3"/>
  <c r="K604" i="3" s="1"/>
  <c r="J860" i="3"/>
  <c r="K860" i="3" s="1"/>
  <c r="J1116" i="3"/>
  <c r="K1116" i="3" s="1"/>
  <c r="J699" i="3"/>
  <c r="K699" i="3" s="1"/>
  <c r="J685" i="3"/>
  <c r="K685" i="3" s="1"/>
  <c r="J941" i="3"/>
  <c r="K941" i="3" s="1"/>
  <c r="J1197" i="3"/>
  <c r="K1197" i="3" s="1"/>
  <c r="J547" i="3"/>
  <c r="K547" i="3" s="1"/>
  <c r="J1247" i="3"/>
  <c r="K1247" i="3" s="1"/>
  <c r="J573" i="3"/>
  <c r="K573" i="3" s="1"/>
  <c r="J830" i="3"/>
  <c r="K830" i="3" s="1"/>
  <c r="J1086" i="3"/>
  <c r="K1086" i="3" s="1"/>
  <c r="J1342" i="3"/>
  <c r="K1342" i="3" s="1"/>
  <c r="J1051" i="3"/>
  <c r="K1051" i="3" s="1"/>
  <c r="J11" i="3"/>
  <c r="K11" i="3" s="1"/>
  <c r="J502" i="3"/>
  <c r="K502" i="3" s="1"/>
  <c r="J258" i="3"/>
  <c r="K258" i="3" s="1"/>
  <c r="J676" i="3"/>
  <c r="K676" i="3" s="1"/>
  <c r="J932" i="3"/>
  <c r="K932" i="3" s="1"/>
  <c r="J1188" i="3"/>
  <c r="K1188" i="3" s="1"/>
  <c r="J835" i="3"/>
  <c r="K835" i="3" s="1"/>
  <c r="J126" i="3"/>
  <c r="K126" i="3" s="1"/>
  <c r="J709" i="3"/>
  <c r="K709" i="3" s="1"/>
  <c r="J965" i="3"/>
  <c r="K965" i="3" s="1"/>
  <c r="J1221" i="3"/>
  <c r="K1221" i="3" s="1"/>
  <c r="J615" i="3"/>
  <c r="K615" i="3" s="1"/>
  <c r="J1311" i="3"/>
  <c r="K1311" i="3" s="1"/>
  <c r="J598" i="3"/>
  <c r="K598" i="3" s="1"/>
  <c r="J854" i="3"/>
  <c r="K854" i="3" s="1"/>
  <c r="J1110" i="3"/>
  <c r="K1110" i="3" s="1"/>
  <c r="J1075" i="3"/>
  <c r="K1075" i="3" s="1"/>
  <c r="J26" i="3"/>
  <c r="K26" i="3" s="1"/>
  <c r="J523" i="3"/>
  <c r="K523" i="3" s="1"/>
  <c r="J269" i="3"/>
  <c r="K269" i="3" s="1"/>
  <c r="J684" i="3"/>
  <c r="K684" i="3" s="1"/>
  <c r="J940" i="3"/>
  <c r="K940" i="3" s="1"/>
  <c r="J1196" i="3"/>
  <c r="K1196" i="3" s="1"/>
  <c r="J967" i="3"/>
  <c r="K967" i="3" s="1"/>
  <c r="J425" i="3"/>
  <c r="K425" i="3" s="1"/>
  <c r="J765" i="3"/>
  <c r="K765" i="3" s="1"/>
  <c r="J1021" i="3"/>
  <c r="K1021" i="3" s="1"/>
  <c r="J1277" i="3"/>
  <c r="K1277" i="3" s="1"/>
  <c r="J767" i="3"/>
  <c r="K767" i="3" s="1"/>
  <c r="J654" i="3"/>
  <c r="K654" i="3" s="1"/>
  <c r="J910" i="3"/>
  <c r="K910" i="3" s="1"/>
  <c r="J1166" i="3"/>
  <c r="K1166" i="3" s="1"/>
  <c r="J519" i="3"/>
  <c r="K519" i="3" s="1"/>
  <c r="J1291" i="3"/>
  <c r="K1291" i="3" s="1"/>
  <c r="J69" i="3"/>
  <c r="K69" i="3" s="1"/>
  <c r="J534" i="3"/>
  <c r="K534" i="3" s="1"/>
  <c r="J279" i="3"/>
  <c r="K279" i="3" s="1"/>
  <c r="J35" i="3"/>
  <c r="K35" i="3" s="1"/>
  <c r="J692" i="3"/>
  <c r="K692" i="3" s="1"/>
  <c r="J948" i="3"/>
  <c r="K948" i="3" s="1"/>
  <c r="J1204" i="3"/>
  <c r="K1204" i="3" s="1"/>
  <c r="J887" i="3"/>
  <c r="K887" i="3" s="1"/>
  <c r="J405" i="3"/>
  <c r="K405" i="3" s="1"/>
  <c r="J16" i="3"/>
  <c r="K16" i="3" s="1"/>
  <c r="J31" i="3"/>
  <c r="K31" i="3" s="1"/>
  <c r="J373" i="3"/>
  <c r="K373" i="3" s="1"/>
  <c r="J209" i="3"/>
  <c r="K209" i="3" s="1"/>
  <c r="J61" i="3"/>
  <c r="K61" i="3" s="1"/>
  <c r="J402" i="3"/>
  <c r="K402" i="3" s="1"/>
  <c r="J490" i="3"/>
  <c r="K490" i="3" s="1"/>
  <c r="J784" i="3"/>
  <c r="K784" i="3" s="1"/>
  <c r="J1040" i="3"/>
  <c r="K1040" i="3" s="1"/>
  <c r="J1296" i="3"/>
  <c r="K1296" i="3" s="1"/>
  <c r="J1199" i="3"/>
  <c r="K1199" i="3" s="1"/>
  <c r="J555" i="3"/>
  <c r="K555" i="3" s="1"/>
  <c r="J817" i="3"/>
  <c r="K817" i="3" s="1"/>
  <c r="J1073" i="3"/>
  <c r="K1073" i="3" s="1"/>
  <c r="J1329" i="3"/>
  <c r="K1329" i="3" s="1"/>
  <c r="J907" i="3"/>
  <c r="K907" i="3" s="1"/>
  <c r="J110" i="3"/>
  <c r="K110" i="3" s="1"/>
  <c r="J706" i="3"/>
  <c r="K706" i="3" s="1"/>
  <c r="J962" i="3"/>
  <c r="K962" i="3" s="1"/>
  <c r="J1218" i="3"/>
  <c r="K1218" i="3" s="1"/>
  <c r="J639" i="3"/>
  <c r="K639" i="3" s="1"/>
  <c r="J432" i="3"/>
  <c r="K432" i="3" s="1"/>
  <c r="J341" i="3"/>
  <c r="K341" i="3" s="1"/>
  <c r="J177" i="3"/>
  <c r="K177" i="3" s="1"/>
  <c r="J138" i="3"/>
  <c r="K138" i="3" s="1"/>
  <c r="J315" i="3"/>
  <c r="K315" i="3" s="1"/>
  <c r="J320" i="3"/>
  <c r="K320" i="3" s="1"/>
  <c r="J139" i="3"/>
  <c r="K139" i="3" s="1"/>
  <c r="J167" i="3"/>
  <c r="K167" i="3" s="1"/>
  <c r="J509" i="3"/>
  <c r="K509" i="3" s="1"/>
  <c r="J608" i="3"/>
  <c r="K608" i="3" s="1"/>
  <c r="J864" i="3"/>
  <c r="K864" i="3" s="1"/>
  <c r="J1120" i="3"/>
  <c r="K1120" i="3" s="1"/>
  <c r="J599" i="3"/>
  <c r="K599" i="3" s="1"/>
  <c r="J641" i="3"/>
  <c r="K641" i="3" s="1"/>
  <c r="J897" i="3"/>
  <c r="K897" i="3" s="1"/>
  <c r="J1153" i="3"/>
  <c r="K1153" i="3" s="1"/>
  <c r="J222" i="3"/>
  <c r="K222" i="3" s="1"/>
  <c r="J1135" i="3"/>
  <c r="K1135" i="3" s="1"/>
  <c r="J495" i="3"/>
  <c r="K495" i="3" s="1"/>
  <c r="J786" i="3"/>
  <c r="K786" i="3" s="1"/>
  <c r="J1042" i="3"/>
  <c r="K1042" i="3" s="1"/>
  <c r="J1298" i="3"/>
  <c r="K1298" i="3" s="1"/>
  <c r="J879" i="3"/>
  <c r="K879" i="3" s="1"/>
  <c r="J384" i="3"/>
  <c r="K384" i="3" s="1"/>
  <c r="J417" i="3"/>
  <c r="K417" i="3" s="1"/>
  <c r="J237" i="3"/>
  <c r="K237" i="3" s="1"/>
  <c r="J660" i="3"/>
  <c r="K660" i="3" s="1"/>
  <c r="J916" i="3"/>
  <c r="K916" i="3" s="1"/>
  <c r="J1172" i="3"/>
  <c r="K1172" i="3" s="1"/>
  <c r="J783" i="3"/>
  <c r="K783" i="3" s="1"/>
  <c r="J41" i="3"/>
  <c r="K41" i="3" s="1"/>
  <c r="J693" i="3"/>
  <c r="K693" i="3" s="1"/>
  <c r="J949" i="3"/>
  <c r="K949" i="3" s="1"/>
  <c r="J1205" i="3"/>
  <c r="K1205" i="3" s="1"/>
  <c r="J569" i="3"/>
  <c r="K569" i="3" s="1"/>
  <c r="J1271" i="3"/>
  <c r="K1271" i="3" s="1"/>
  <c r="J582" i="3"/>
  <c r="K582" i="3" s="1"/>
  <c r="J838" i="3"/>
  <c r="K838" i="3" s="1"/>
  <c r="J1094" i="3"/>
  <c r="K1094" i="3" s="1"/>
  <c r="J1340" i="3"/>
  <c r="K1340" i="3" s="1"/>
  <c r="J1031" i="3"/>
  <c r="K1031" i="3" s="1"/>
  <c r="J459" i="3"/>
  <c r="K459" i="3" s="1"/>
  <c r="J247" i="3"/>
  <c r="K247" i="3" s="1"/>
  <c r="J668" i="3"/>
  <c r="K668" i="3" s="1"/>
  <c r="J924" i="3"/>
  <c r="K924" i="3" s="1"/>
  <c r="J1180" i="3"/>
  <c r="K1180" i="3" s="1"/>
  <c r="J915" i="3"/>
  <c r="K915" i="3" s="1"/>
  <c r="J339" i="3"/>
  <c r="K339" i="3" s="1"/>
  <c r="J749" i="3"/>
  <c r="K749" i="3" s="1"/>
  <c r="J1005" i="3"/>
  <c r="K1005" i="3" s="1"/>
  <c r="J1261" i="3"/>
  <c r="K1261" i="3" s="1"/>
  <c r="J727" i="3"/>
  <c r="K727" i="3" s="1"/>
  <c r="J638" i="3"/>
  <c r="K638" i="3" s="1"/>
  <c r="J894" i="3"/>
  <c r="K894" i="3" s="1"/>
  <c r="J1150" i="3"/>
  <c r="K1150" i="3" s="1"/>
  <c r="J393" i="3"/>
  <c r="K393" i="3" s="1"/>
  <c r="J1243" i="3"/>
  <c r="K1243" i="3" s="1"/>
  <c r="J325" i="3"/>
  <c r="K325" i="3" s="1"/>
  <c r="J343" i="3"/>
  <c r="K343" i="3" s="1"/>
  <c r="J291" i="3"/>
  <c r="K291" i="3" s="1"/>
  <c r="J740" i="3"/>
  <c r="K740" i="3" s="1"/>
  <c r="J996" i="3"/>
  <c r="K996" i="3" s="1"/>
  <c r="J1252" i="3"/>
  <c r="K1252" i="3" s="1"/>
  <c r="J1047" i="3"/>
  <c r="K1047" i="3" s="1"/>
  <c r="J462" i="3"/>
  <c r="K462" i="3" s="1"/>
  <c r="J773" i="3"/>
  <c r="K773" i="3" s="1"/>
  <c r="J1029" i="3"/>
  <c r="K1029" i="3" s="1"/>
  <c r="J1285" i="3"/>
  <c r="K1285" i="3" s="1"/>
  <c r="J791" i="3"/>
  <c r="K791" i="3" s="1"/>
  <c r="J662" i="3"/>
  <c r="K662" i="3" s="1"/>
  <c r="J918" i="3"/>
  <c r="K918" i="3" s="1"/>
  <c r="J1174" i="3"/>
  <c r="K1174" i="3" s="1"/>
  <c r="J478" i="3"/>
  <c r="K478" i="3" s="1"/>
  <c r="J1267" i="3"/>
  <c r="K1267" i="3" s="1"/>
  <c r="J367" i="3"/>
  <c r="K367" i="3" s="1"/>
  <c r="J13" i="3"/>
  <c r="K13" i="3" s="1"/>
  <c r="J354" i="3"/>
  <c r="K354" i="3" s="1"/>
  <c r="J334" i="3"/>
  <c r="K334" i="3" s="1"/>
  <c r="J748" i="3"/>
  <c r="K748" i="3" s="1"/>
  <c r="J1004" i="3"/>
  <c r="K1004" i="3" s="1"/>
  <c r="J1260" i="3"/>
  <c r="K1260" i="3" s="1"/>
  <c r="J1191" i="3"/>
  <c r="K1191" i="3" s="1"/>
  <c r="J571" i="3"/>
  <c r="K571" i="3" s="1"/>
  <c r="J829" i="3"/>
  <c r="K829" i="3" s="1"/>
  <c r="J1085" i="3"/>
  <c r="K1085" i="3" s="1"/>
  <c r="J1341" i="3"/>
  <c r="K1341" i="3" s="1"/>
  <c r="J939" i="3"/>
  <c r="K939" i="3" s="1"/>
  <c r="J174" i="3"/>
  <c r="K174" i="3" s="1"/>
  <c r="J718" i="3"/>
  <c r="K718" i="3" s="1"/>
  <c r="J974" i="3"/>
  <c r="K974" i="3" s="1"/>
  <c r="J1230" i="3"/>
  <c r="K1230" i="3" s="1"/>
  <c r="J723" i="3"/>
  <c r="K723" i="3" s="1"/>
  <c r="J221" i="3"/>
  <c r="K221" i="3" s="1"/>
  <c r="J410" i="3"/>
  <c r="K410" i="3" s="1"/>
  <c r="J23" i="3"/>
  <c r="K23" i="3" s="1"/>
  <c r="J365" i="3"/>
  <c r="K365" i="3" s="1"/>
  <c r="J377" i="3"/>
  <c r="K377" i="3" s="1"/>
  <c r="J756" i="3"/>
  <c r="K756" i="3" s="1"/>
  <c r="J1012" i="3"/>
  <c r="K1012" i="3" s="1"/>
  <c r="J1268" i="3"/>
  <c r="K1268" i="3" s="1"/>
  <c r="J117" i="3"/>
  <c r="K117" i="3" s="1"/>
  <c r="J294" i="3"/>
  <c r="K294" i="3" s="1"/>
  <c r="J64" i="3"/>
  <c r="K64" i="3" s="1"/>
  <c r="J54" i="3"/>
  <c r="K54" i="3" s="1"/>
  <c r="J146" i="3"/>
  <c r="K146" i="3" s="1"/>
  <c r="J487" i="3"/>
  <c r="K487" i="3" s="1"/>
  <c r="J592" i="3"/>
  <c r="K592" i="3" s="1"/>
  <c r="J848" i="3"/>
  <c r="K848" i="3" s="1"/>
  <c r="J1104" i="3"/>
  <c r="K1104" i="3" s="1"/>
  <c r="J115" i="3"/>
  <c r="K115" i="3" s="1"/>
  <c r="J625" i="3"/>
  <c r="K625" i="3" s="1"/>
  <c r="J881" i="3"/>
  <c r="K881" i="3" s="1"/>
  <c r="J1137" i="3"/>
  <c r="K1137" i="3" s="1"/>
  <c r="J51" i="3"/>
  <c r="K51" i="3" s="1"/>
  <c r="J1091" i="3"/>
  <c r="K1091" i="3" s="1"/>
  <c r="J451" i="3"/>
  <c r="K451" i="3" s="1"/>
  <c r="J770" i="3"/>
  <c r="K770" i="3" s="1"/>
  <c r="J1026" i="3"/>
  <c r="K1026" i="3" s="1"/>
  <c r="J1282" i="3"/>
  <c r="K1282" i="3" s="1"/>
  <c r="J823" i="3"/>
  <c r="K823" i="3" s="1"/>
  <c r="J128" i="3"/>
  <c r="K128" i="3" s="1"/>
  <c r="J85" i="3"/>
  <c r="K85" i="3" s="1"/>
  <c r="J426" i="3"/>
  <c r="K426" i="3" s="1"/>
  <c r="J262" i="3"/>
  <c r="K262" i="3" s="1"/>
  <c r="J80" i="3"/>
  <c r="K80" i="3" s="1"/>
  <c r="J223" i="3"/>
  <c r="K223" i="3" s="1"/>
  <c r="J59" i="3"/>
  <c r="K59" i="3" s="1"/>
  <c r="J401" i="3"/>
  <c r="K401" i="3" s="1"/>
  <c r="J481" i="3"/>
  <c r="K481" i="3" s="1"/>
  <c r="J253" i="3"/>
  <c r="K253" i="3" s="1"/>
  <c r="J672" i="3"/>
  <c r="K672" i="3" s="1"/>
  <c r="J928" i="3"/>
  <c r="K928" i="3" s="1"/>
  <c r="J1184" i="3"/>
  <c r="K1184" i="3" s="1"/>
  <c r="J827" i="3"/>
  <c r="K827" i="3" s="1"/>
  <c r="J105" i="3"/>
  <c r="K105" i="3" s="1"/>
  <c r="J705" i="3"/>
  <c r="K705" i="3" s="1"/>
  <c r="J961" i="3"/>
  <c r="K961" i="3" s="1"/>
  <c r="J1217" i="3"/>
  <c r="K1217" i="3" s="1"/>
  <c r="J603" i="3"/>
  <c r="K603" i="3" s="1"/>
  <c r="J1299" i="3"/>
  <c r="K1299" i="3" s="1"/>
  <c r="J594" i="3"/>
  <c r="K594" i="3" s="1"/>
  <c r="J850" i="3"/>
  <c r="K850" i="3" s="1"/>
  <c r="J1106" i="3"/>
  <c r="K1106" i="3" s="1"/>
  <c r="J1063" i="3"/>
  <c r="K1063" i="3" s="1"/>
  <c r="J239" i="3"/>
  <c r="K239" i="3" s="1"/>
  <c r="J322" i="3"/>
  <c r="K322" i="3" s="1"/>
  <c r="J206" i="3"/>
  <c r="K206" i="3" s="1"/>
  <c r="J724" i="3"/>
  <c r="K724" i="3" s="1"/>
  <c r="J980" i="3"/>
  <c r="K980" i="3" s="1"/>
  <c r="J1236" i="3"/>
  <c r="K1236" i="3" s="1"/>
  <c r="J999" i="3"/>
  <c r="K999" i="3" s="1"/>
  <c r="J382" i="3"/>
  <c r="K382" i="3" s="1"/>
  <c r="J757" i="3"/>
  <c r="K757" i="3" s="1"/>
  <c r="J1013" i="3"/>
  <c r="K1013" i="3" s="1"/>
  <c r="J1269" i="3"/>
  <c r="K1269" i="3" s="1"/>
  <c r="J747" i="3"/>
  <c r="K747" i="3" s="1"/>
  <c r="J646" i="3"/>
  <c r="K646" i="3" s="1"/>
  <c r="J902" i="3"/>
  <c r="K902" i="3" s="1"/>
  <c r="J1158" i="3"/>
  <c r="K1158" i="3" s="1"/>
  <c r="J286" i="3"/>
  <c r="K286" i="3" s="1"/>
  <c r="J1215" i="3"/>
  <c r="K1215" i="3" s="1"/>
  <c r="J282" i="3"/>
  <c r="K282" i="3" s="1"/>
  <c r="J333" i="3"/>
  <c r="K333" i="3" s="1"/>
  <c r="J249" i="3"/>
  <c r="K249" i="3" s="1"/>
  <c r="J732" i="3"/>
  <c r="K732" i="3" s="1"/>
  <c r="J988" i="3"/>
  <c r="K988" i="3" s="1"/>
  <c r="J1244" i="3"/>
  <c r="K1244" i="3" s="1"/>
  <c r="J1127" i="3"/>
  <c r="K1127" i="3" s="1"/>
  <c r="J550" i="3"/>
  <c r="K550" i="3" s="1"/>
  <c r="J813" i="3"/>
  <c r="K813" i="3" s="1"/>
  <c r="J1069" i="3"/>
  <c r="K1069" i="3" s="1"/>
  <c r="J1325" i="3"/>
  <c r="K1325" i="3" s="1"/>
  <c r="J895" i="3"/>
  <c r="K895" i="3" s="1"/>
  <c r="J89" i="3"/>
  <c r="K89" i="3" s="1"/>
  <c r="J702" i="3"/>
  <c r="K702" i="3" s="1"/>
  <c r="J958" i="3"/>
  <c r="K958" i="3" s="1"/>
  <c r="J1214" i="3"/>
  <c r="K1214" i="3" s="1"/>
  <c r="J675" i="3"/>
  <c r="K675" i="3" s="1"/>
  <c r="J135" i="3"/>
  <c r="K135" i="3" s="1"/>
  <c r="J87" i="3"/>
  <c r="K87" i="3" s="1"/>
  <c r="J429" i="3"/>
  <c r="K429" i="3" s="1"/>
  <c r="J535" i="3"/>
  <c r="K535" i="3" s="1"/>
  <c r="J804" i="3"/>
  <c r="K804" i="3" s="1"/>
  <c r="J1060" i="3"/>
  <c r="K1060" i="3" s="1"/>
  <c r="J1316" i="3"/>
  <c r="K1316" i="3" s="1"/>
  <c r="J1263" i="3"/>
  <c r="K1263" i="3" s="1"/>
  <c r="J581" i="3"/>
  <c r="K581" i="3" s="1"/>
  <c r="J837" i="3"/>
  <c r="K837" i="3" s="1"/>
  <c r="J1093" i="3"/>
  <c r="K1093" i="3" s="1"/>
  <c r="J963" i="3"/>
  <c r="K963" i="3" s="1"/>
  <c r="J217" i="3"/>
  <c r="K217" i="3" s="1"/>
  <c r="J726" i="3"/>
  <c r="K726" i="3" s="1"/>
  <c r="J982" i="3"/>
  <c r="K982" i="3" s="1"/>
  <c r="J1238" i="3"/>
  <c r="K1238" i="3" s="1"/>
  <c r="J695" i="3"/>
  <c r="K695" i="3" s="1"/>
  <c r="J98" i="3"/>
  <c r="K98" i="3" s="1"/>
  <c r="J439" i="3"/>
  <c r="K439" i="3" s="1"/>
  <c r="J549" i="3"/>
  <c r="K549" i="3" s="1"/>
  <c r="J812" i="3"/>
  <c r="K812" i="3" s="1"/>
  <c r="J1068" i="3"/>
  <c r="K1068" i="3" s="1"/>
  <c r="J1324" i="3"/>
  <c r="K1324" i="3" s="1"/>
  <c r="J637" i="3"/>
  <c r="K637" i="3" s="1"/>
  <c r="J893" i="3"/>
  <c r="K893" i="3" s="1"/>
  <c r="J1149" i="3"/>
  <c r="K1149" i="3" s="1"/>
  <c r="J179" i="3"/>
  <c r="K179" i="3" s="1"/>
  <c r="J1123" i="3"/>
  <c r="K1123" i="3" s="1"/>
  <c r="J485" i="3"/>
  <c r="K485" i="3" s="1"/>
  <c r="J782" i="3"/>
  <c r="K782" i="3" s="1"/>
  <c r="J1038" i="3"/>
  <c r="K1038" i="3" s="1"/>
  <c r="J1294" i="3"/>
  <c r="K1294" i="3" s="1"/>
  <c r="J911" i="3"/>
  <c r="K911" i="3" s="1"/>
  <c r="J109" i="3"/>
  <c r="K109" i="3" s="1"/>
  <c r="J450" i="3"/>
  <c r="K450" i="3" s="1"/>
  <c r="J559" i="3"/>
  <c r="K559" i="3" s="1"/>
  <c r="J820" i="3"/>
  <c r="K820" i="3" s="1"/>
  <c r="J1076" i="3"/>
  <c r="K1076" i="3" s="1"/>
  <c r="J1332" i="3"/>
  <c r="K1332" i="3" s="1"/>
  <c r="J1103" i="3"/>
  <c r="K1103" i="3" s="1"/>
  <c r="J505" i="3"/>
  <c r="K505" i="3" s="1"/>
  <c r="J789" i="3"/>
  <c r="K789" i="3" s="1"/>
  <c r="J1045" i="3"/>
  <c r="K1045" i="3" s="1"/>
  <c r="J1301" i="3"/>
  <c r="K1301" i="3" s="1"/>
  <c r="J831" i="3"/>
  <c r="K831" i="3" s="1"/>
  <c r="J678" i="3"/>
  <c r="K678" i="3" s="1"/>
  <c r="J934" i="3"/>
  <c r="K934" i="3" s="1"/>
  <c r="J1190" i="3"/>
  <c r="K1190" i="3" s="1"/>
  <c r="J558" i="3"/>
  <c r="K558" i="3" s="1"/>
  <c r="J1315" i="3"/>
  <c r="K1315" i="3" s="1"/>
  <c r="J453" i="3"/>
  <c r="K453" i="3" s="1"/>
  <c r="J34" i="3"/>
  <c r="K34" i="3" s="1"/>
  <c r="J375" i="3"/>
  <c r="K375" i="3" s="1"/>
  <c r="J419" i="3"/>
  <c r="K419" i="3" s="1"/>
  <c r="J764" i="3"/>
  <c r="K764" i="3" s="1"/>
  <c r="J1020" i="3"/>
  <c r="K1020" i="3" s="1"/>
  <c r="J1276" i="3"/>
  <c r="K1276" i="3" s="1"/>
  <c r="J1235" i="3"/>
  <c r="K1235" i="3" s="1"/>
  <c r="J589" i="3"/>
  <c r="K589" i="3" s="1"/>
  <c r="J845" i="3"/>
  <c r="K845" i="3" s="1"/>
  <c r="J331" i="3"/>
  <c r="K331" i="3" s="1"/>
  <c r="J215" i="3"/>
  <c r="K215" i="3" s="1"/>
  <c r="J644" i="3"/>
  <c r="K644" i="3" s="1"/>
  <c r="J900" i="3"/>
  <c r="K900" i="3" s="1"/>
  <c r="J1156" i="3"/>
  <c r="K1156" i="3" s="1"/>
  <c r="J719" i="3"/>
  <c r="K719" i="3" s="1"/>
  <c r="J677" i="3"/>
  <c r="K677" i="3" s="1"/>
  <c r="J933" i="3"/>
  <c r="K933" i="3" s="1"/>
  <c r="J1189" i="3"/>
  <c r="K1189" i="3" s="1"/>
  <c r="J510" i="3"/>
  <c r="K510" i="3" s="1"/>
  <c r="J1227" i="3"/>
  <c r="K1227" i="3" s="1"/>
  <c r="J562" i="3"/>
  <c r="K562" i="3" s="1"/>
  <c r="J822" i="3"/>
  <c r="K822" i="3" s="1"/>
  <c r="J1078" i="3"/>
  <c r="K1078" i="3" s="1"/>
  <c r="J1334" i="3"/>
  <c r="K1334" i="3" s="1"/>
  <c r="J979" i="3"/>
  <c r="K979" i="3" s="1"/>
  <c r="J374" i="3"/>
  <c r="K374" i="3" s="1"/>
  <c r="J226" i="3"/>
  <c r="K226" i="3" s="1"/>
  <c r="J652" i="3"/>
  <c r="K652" i="3" s="1"/>
  <c r="J908" i="3"/>
  <c r="K908" i="3" s="1"/>
  <c r="J1164" i="3"/>
  <c r="K1164" i="3" s="1"/>
  <c r="J859" i="3"/>
  <c r="K859" i="3" s="1"/>
  <c r="J254" i="3"/>
  <c r="K254" i="3" s="1"/>
  <c r="J733" i="3"/>
  <c r="K733" i="3" s="1"/>
  <c r="J989" i="3"/>
  <c r="K989" i="3" s="1"/>
  <c r="J1245" i="3"/>
  <c r="K1245" i="3" s="1"/>
  <c r="J679" i="3"/>
  <c r="K679" i="3" s="1"/>
  <c r="J622" i="3"/>
  <c r="K622" i="3" s="1"/>
  <c r="J878" i="3"/>
  <c r="K878" i="3" s="1"/>
  <c r="J1134" i="3"/>
  <c r="K1134" i="3" s="1"/>
  <c r="J201" i="3"/>
  <c r="K201" i="3" s="1"/>
  <c r="J1187" i="3"/>
  <c r="K1187" i="3" s="1"/>
  <c r="J776" i="3"/>
  <c r="K776" i="3" s="1"/>
  <c r="J259" i="3"/>
  <c r="K259" i="3" s="1"/>
  <c r="J763" i="3"/>
  <c r="K763" i="3" s="1"/>
  <c r="J1096" i="3"/>
  <c r="K1096" i="3" s="1"/>
  <c r="J745" i="3"/>
  <c r="K745" i="3" s="1"/>
  <c r="J1338" i="3"/>
  <c r="K1338" i="3" s="1"/>
  <c r="J511" i="3"/>
  <c r="K511" i="3" s="1"/>
  <c r="J1223" i="3"/>
  <c r="K1223" i="3" s="1"/>
  <c r="J1337" i="3"/>
  <c r="K1337" i="3" s="1"/>
  <c r="J906" i="3"/>
  <c r="K906" i="3" s="1"/>
  <c r="J1336" i="3"/>
  <c r="K1336" i="3" s="1"/>
  <c r="J857" i="3"/>
  <c r="K857" i="3" s="1"/>
  <c r="J323" i="3"/>
  <c r="K323" i="3" s="1"/>
  <c r="J711" i="3"/>
  <c r="K711" i="3" s="1"/>
  <c r="J841" i="3"/>
  <c r="K841" i="3" s="1"/>
  <c r="J872" i="3"/>
  <c r="K872" i="3" s="1"/>
  <c r="J518" i="3"/>
  <c r="K518" i="3" s="1"/>
  <c r="J1320" i="3"/>
  <c r="K1320" i="3" s="1"/>
  <c r="J346" i="3"/>
  <c r="K346" i="3" s="1"/>
  <c r="J1275" i="3"/>
  <c r="K1275" i="3" s="1"/>
  <c r="J1017" i="3"/>
  <c r="K1017" i="3" s="1"/>
  <c r="J1065" i="3"/>
  <c r="K1065" i="3" s="1"/>
  <c r="J1161" i="3"/>
  <c r="K1161" i="3" s="1"/>
  <c r="J778" i="3"/>
  <c r="K778" i="3" s="1"/>
  <c r="J826" i="3"/>
  <c r="K826" i="3" s="1"/>
  <c r="J874" i="3"/>
  <c r="K874" i="3" s="1"/>
  <c r="J954" i="3"/>
  <c r="K954" i="3" s="1"/>
  <c r="J329" i="3"/>
  <c r="K329" i="3" s="1"/>
  <c r="J1310" i="3"/>
  <c r="K1310" i="3" s="1"/>
  <c r="J904" i="3"/>
  <c r="K904" i="3" s="1"/>
  <c r="J809" i="3"/>
  <c r="K809" i="3" s="1"/>
  <c r="J698" i="3"/>
  <c r="K698" i="3" s="1"/>
  <c r="J192" i="3"/>
  <c r="K192" i="3" s="1"/>
  <c r="J157" i="3"/>
  <c r="K157" i="3" s="1"/>
  <c r="J1112" i="3"/>
  <c r="K1112" i="3" s="1"/>
  <c r="J889" i="3"/>
  <c r="K889" i="3" s="1"/>
  <c r="J1226" i="3"/>
  <c r="K1226" i="3" s="1"/>
  <c r="J539" i="3"/>
  <c r="K539" i="3" s="1"/>
  <c r="J696" i="3"/>
  <c r="K696" i="3" s="1"/>
  <c r="J546" i="3"/>
  <c r="K546" i="3" s="1"/>
  <c r="J178" i="3"/>
  <c r="K178" i="3" s="1"/>
  <c r="J851" i="3"/>
  <c r="K851" i="3" s="1"/>
  <c r="J1323" i="3"/>
  <c r="K1323" i="3" s="1"/>
  <c r="J313" i="3"/>
  <c r="K313" i="3" s="1"/>
  <c r="J1256" i="3"/>
  <c r="K1256" i="3" s="1"/>
  <c r="J1018" i="3"/>
  <c r="K1018" i="3" s="1"/>
  <c r="J1098" i="3"/>
  <c r="K1098" i="3" s="1"/>
  <c r="J1178" i="3"/>
  <c r="K1178" i="3" s="1"/>
  <c r="J843" i="3"/>
  <c r="K843" i="3" s="1"/>
  <c r="J991" i="3"/>
  <c r="K991" i="3" s="1"/>
  <c r="J635" i="3"/>
  <c r="K635" i="3" s="1"/>
  <c r="J1139" i="3"/>
  <c r="K1139" i="3" s="1"/>
  <c r="J1295" i="3"/>
  <c r="K1295" i="3" s="1"/>
  <c r="J1319" i="3"/>
  <c r="K1319" i="3" s="1"/>
  <c r="J1327" i="3"/>
  <c r="K1327" i="3" s="1"/>
  <c r="J1331" i="3"/>
  <c r="K1331" i="3" s="1"/>
  <c r="J1335" i="3"/>
  <c r="K1335" i="3" s="1"/>
  <c r="J1339" i="3"/>
  <c r="K1339" i="3" s="1"/>
  <c r="J617" i="3"/>
  <c r="K617" i="3" s="1"/>
  <c r="J409" i="3"/>
  <c r="K409" i="3" s="1"/>
  <c r="J242" i="3"/>
  <c r="K242" i="3" s="1"/>
  <c r="J1176" i="3"/>
  <c r="K1176" i="3" s="1"/>
  <c r="J1209" i="3"/>
  <c r="K1209" i="3" s="1"/>
  <c r="J1290" i="3"/>
  <c r="K1290" i="3" s="1"/>
  <c r="J760" i="3"/>
  <c r="K760" i="3" s="1"/>
  <c r="J985" i="3"/>
  <c r="K985" i="3" s="1"/>
  <c r="J618" i="3"/>
  <c r="K618" i="3" s="1"/>
  <c r="J542" i="3"/>
  <c r="K542" i="3" s="1"/>
  <c r="J627" i="3"/>
  <c r="K627" i="3" s="1"/>
  <c r="J1273" i="3"/>
  <c r="K1273" i="3" s="1"/>
  <c r="J1253" i="3"/>
  <c r="K1253" i="3" s="1"/>
  <c r="J1257" i="3"/>
  <c r="K1257" i="3" s="1"/>
  <c r="J1289" i="3"/>
  <c r="K1289" i="3" s="1"/>
  <c r="J1175" i="3"/>
  <c r="K1175" i="3" s="1"/>
  <c r="J984" i="3"/>
  <c r="K984" i="3" s="1"/>
  <c r="J1182" i="3"/>
  <c r="K1182" i="3" s="1"/>
  <c r="J1032" i="3"/>
  <c r="K1032" i="3" s="1"/>
  <c r="J937" i="3"/>
  <c r="K937" i="3" s="1"/>
  <c r="J403" i="3"/>
  <c r="K403" i="3" s="1"/>
  <c r="J137" i="3"/>
  <c r="K137" i="3" s="1"/>
  <c r="J114" i="3"/>
  <c r="K114" i="3" s="1"/>
  <c r="J515" i="3"/>
  <c r="K515" i="3" s="1"/>
  <c r="J1194" i="3"/>
  <c r="K1194" i="3" s="1"/>
  <c r="J1242" i="3"/>
  <c r="K1242" i="3" s="1"/>
  <c r="J632" i="3"/>
  <c r="K632" i="3" s="1"/>
  <c r="J636" i="3"/>
  <c r="K636" i="3" s="1"/>
  <c r="J664" i="3"/>
  <c r="K664" i="3" s="1"/>
  <c r="J680" i="3"/>
  <c r="K680" i="3" s="1"/>
  <c r="J700" i="3"/>
  <c r="K700" i="3" s="1"/>
  <c r="J708" i="3"/>
  <c r="K708" i="3" s="1"/>
  <c r="J712" i="3"/>
  <c r="K712" i="3" s="1"/>
  <c r="J716" i="3"/>
  <c r="K716" i="3" s="1"/>
  <c r="J728" i="3"/>
  <c r="K728" i="3" s="1"/>
  <c r="J744" i="3"/>
  <c r="K744" i="3" s="1"/>
  <c r="J772" i="3"/>
  <c r="K772" i="3" s="1"/>
  <c r="J780" i="3"/>
  <c r="K780" i="3" s="1"/>
  <c r="J792" i="3"/>
  <c r="K792" i="3" s="1"/>
  <c r="J808" i="3"/>
  <c r="K808" i="3" s="1"/>
  <c r="J824" i="3"/>
  <c r="K824" i="3" s="1"/>
  <c r="J828" i="3"/>
  <c r="K828" i="3" s="1"/>
  <c r="J836" i="3"/>
  <c r="K836" i="3" s="1"/>
  <c r="J840" i="3"/>
  <c r="K840" i="3" s="1"/>
  <c r="J844" i="3"/>
  <c r="K844" i="3" s="1"/>
  <c r="J856" i="3"/>
  <c r="K856" i="3" s="1"/>
  <c r="J888" i="3"/>
  <c r="K888" i="3" s="1"/>
  <c r="J892" i="3"/>
  <c r="K892" i="3" s="1"/>
  <c r="J920" i="3"/>
  <c r="K920" i="3" s="1"/>
  <c r="J936" i="3"/>
  <c r="K936" i="3" s="1"/>
  <c r="J952" i="3"/>
  <c r="K952" i="3" s="1"/>
  <c r="J956" i="3"/>
  <c r="K956" i="3" s="1"/>
  <c r="J964" i="3"/>
  <c r="K964" i="3" s="1"/>
  <c r="J968" i="3"/>
  <c r="K968" i="3" s="1"/>
  <c r="J972" i="3"/>
  <c r="K972" i="3" s="1"/>
  <c r="J1000" i="3"/>
  <c r="K1000" i="3" s="1"/>
  <c r="J1016" i="3"/>
  <c r="K1016" i="3" s="1"/>
  <c r="J1028" i="3"/>
  <c r="K1028" i="3" s="1"/>
  <c r="J1036" i="3"/>
  <c r="K1036" i="3" s="1"/>
  <c r="J1048" i="3"/>
  <c r="K1048" i="3" s="1"/>
  <c r="J1064" i="3"/>
  <c r="K1064" i="3" s="1"/>
  <c r="J1080" i="3"/>
  <c r="K1080" i="3" s="1"/>
  <c r="J1084" i="3"/>
  <c r="K1084" i="3" s="1"/>
  <c r="J1092" i="3"/>
  <c r="K1092" i="3" s="1"/>
  <c r="J1100" i="3"/>
  <c r="K1100" i="3" s="1"/>
  <c r="J1128" i="3"/>
  <c r="K1128" i="3" s="1"/>
  <c r="J1144" i="3"/>
  <c r="K1144" i="3" s="1"/>
  <c r="J1148" i="3"/>
  <c r="K1148" i="3" s="1"/>
  <c r="J1160" i="3"/>
  <c r="K1160" i="3" s="1"/>
  <c r="J1192" i="3"/>
  <c r="K1192" i="3" s="1"/>
  <c r="J1208" i="3"/>
  <c r="K1208" i="3" s="1"/>
  <c r="J1212" i="3"/>
  <c r="K1212" i="3" s="1"/>
  <c r="J1220" i="3"/>
  <c r="K1220" i="3" s="1"/>
  <c r="J1224" i="3"/>
  <c r="K1224" i="3" s="1"/>
  <c r="J1228" i="3"/>
  <c r="K1228" i="3" s="1"/>
  <c r="J1240" i="3"/>
  <c r="K1240" i="3" s="1"/>
  <c r="J616" i="3"/>
  <c r="K616" i="3" s="1"/>
  <c r="J597" i="3"/>
  <c r="K597" i="3" s="1"/>
  <c r="J853" i="3"/>
  <c r="K853" i="3" s="1"/>
  <c r="J1109" i="3"/>
  <c r="K1109" i="3" s="1"/>
  <c r="J1007" i="3"/>
  <c r="K1007" i="3" s="1"/>
  <c r="J302" i="3"/>
  <c r="K302" i="3" s="1"/>
  <c r="J742" i="3"/>
  <c r="K742" i="3" s="1"/>
  <c r="J998" i="3"/>
  <c r="K998" i="3" s="1"/>
  <c r="J1254" i="3"/>
  <c r="K1254" i="3" s="1"/>
  <c r="J743" i="3"/>
  <c r="K743" i="3" s="1"/>
  <c r="J119" i="3"/>
  <c r="K119" i="3" s="1"/>
  <c r="J461" i="3"/>
  <c r="K461" i="3" s="1"/>
  <c r="J570" i="3"/>
  <c r="K570" i="3" s="1"/>
  <c r="J587" i="3"/>
  <c r="K587" i="3" s="1"/>
  <c r="J653" i="3"/>
  <c r="K653" i="3" s="1"/>
  <c r="J154" i="3"/>
  <c r="K154" i="3" s="1"/>
  <c r="J301" i="3"/>
  <c r="K301" i="3" s="1"/>
  <c r="J121" i="3"/>
  <c r="K121" i="3" s="1"/>
  <c r="J943" i="3"/>
  <c r="K943" i="3" s="1"/>
  <c r="J297" i="3"/>
  <c r="K297" i="3" s="1"/>
  <c r="J741" i="3"/>
  <c r="K741" i="3" s="1"/>
  <c r="J997" i="3"/>
  <c r="K997" i="3" s="1"/>
  <c r="J703" i="3"/>
  <c r="K703" i="3" s="1"/>
  <c r="J630" i="3"/>
  <c r="K630" i="3" s="1"/>
  <c r="J886" i="3"/>
  <c r="K886" i="3" s="1"/>
  <c r="J1142" i="3"/>
  <c r="K1142" i="3" s="1"/>
  <c r="J94" i="3"/>
  <c r="K94" i="3" s="1"/>
  <c r="J1163" i="3"/>
  <c r="K1163" i="3" s="1"/>
  <c r="J197" i="3"/>
  <c r="K197" i="3" s="1"/>
  <c r="J311" i="3"/>
  <c r="K311" i="3" s="1"/>
  <c r="J163" i="3"/>
  <c r="K163" i="3" s="1"/>
  <c r="J1071" i="3"/>
  <c r="K1071" i="3" s="1"/>
  <c r="J522" i="3"/>
  <c r="K522" i="3" s="1"/>
  <c r="J797" i="3"/>
  <c r="K797" i="3" s="1"/>
  <c r="J1053" i="3"/>
  <c r="K1053" i="3" s="1"/>
  <c r="J1309" i="3"/>
  <c r="K1309" i="3" s="1"/>
  <c r="J855" i="3"/>
  <c r="K855" i="3" s="1"/>
  <c r="J686" i="3"/>
  <c r="K686" i="3" s="1"/>
  <c r="J942" i="3"/>
  <c r="K942" i="3" s="1"/>
  <c r="J1198" i="3"/>
  <c r="K1198" i="3" s="1"/>
  <c r="J631" i="3"/>
  <c r="K631" i="3" s="1"/>
  <c r="J50" i="3"/>
  <c r="K50" i="3" s="1"/>
  <c r="J1101" i="3"/>
  <c r="K1101" i="3" s="1"/>
  <c r="J734" i="3"/>
  <c r="K734" i="3" s="1"/>
  <c r="J1001" i="3"/>
  <c r="K1001" i="3" s="1"/>
  <c r="J634" i="3"/>
  <c r="K634" i="3" s="1"/>
  <c r="J947" i="3"/>
  <c r="K947" i="3" s="1"/>
  <c r="J566" i="3"/>
  <c r="K566" i="3" s="1"/>
  <c r="J755" i="3"/>
  <c r="K755" i="3" s="1"/>
  <c r="J1162" i="3"/>
  <c r="K1162" i="3" s="1"/>
  <c r="J267" i="3"/>
  <c r="K267" i="3" s="1"/>
  <c r="J1113" i="3"/>
  <c r="K1113" i="3" s="1"/>
  <c r="J746" i="3"/>
  <c r="K746" i="3" s="1"/>
  <c r="J238" i="3"/>
  <c r="K238" i="3" s="1"/>
  <c r="J649" i="3"/>
  <c r="K649" i="3" s="1"/>
  <c r="J602" i="3"/>
  <c r="K602" i="3" s="1"/>
  <c r="J1195" i="3"/>
  <c r="K1195" i="3" s="1"/>
  <c r="J1279" i="3"/>
  <c r="K1279" i="3" s="1"/>
  <c r="J1033" i="3"/>
  <c r="K1033" i="3" s="1"/>
  <c r="J1097" i="3"/>
  <c r="K1097" i="3" s="1"/>
  <c r="J1165" i="3"/>
  <c r="K1165" i="3" s="1"/>
  <c r="J794" i="3"/>
  <c r="K794" i="3" s="1"/>
  <c r="J842" i="3"/>
  <c r="K842" i="3" s="1"/>
  <c r="J922" i="3"/>
  <c r="K922" i="3" s="1"/>
  <c r="J970" i="3"/>
  <c r="K970" i="3" s="1"/>
  <c r="J1167" i="3"/>
  <c r="K1167" i="3" s="1"/>
  <c r="J959" i="3"/>
  <c r="K959" i="3" s="1"/>
  <c r="J1321" i="3"/>
  <c r="K1321" i="3" s="1"/>
  <c r="J1210" i="3"/>
  <c r="K1210" i="3" s="1"/>
  <c r="J498" i="3"/>
  <c r="K498" i="3" s="1"/>
  <c r="J563" i="3"/>
  <c r="K563" i="3" s="1"/>
  <c r="J927" i="3"/>
  <c r="K927" i="3" s="1"/>
  <c r="J799" i="3"/>
  <c r="K799" i="3" s="1"/>
  <c r="J665" i="3"/>
  <c r="K665" i="3" s="1"/>
  <c r="J1066" i="3"/>
  <c r="K1066" i="3" s="1"/>
  <c r="J434" i="3"/>
  <c r="K434" i="3" s="1"/>
  <c r="J1293" i="3"/>
  <c r="K1293" i="3" s="1"/>
  <c r="J1272" i="3"/>
  <c r="K1272" i="3" s="1"/>
  <c r="J1034" i="3"/>
  <c r="K1034" i="3" s="1"/>
  <c r="J1114" i="3"/>
  <c r="K1114" i="3" s="1"/>
  <c r="J795" i="3"/>
  <c r="K795" i="3" s="1"/>
  <c r="J847" i="3"/>
  <c r="K847" i="3" s="1"/>
  <c r="J777" i="3"/>
  <c r="K777" i="3" s="1"/>
  <c r="J1292" i="3"/>
  <c r="K1292" i="3" s="1"/>
  <c r="J1304" i="3"/>
  <c r="K1304" i="3" s="1"/>
  <c r="J873" i="3"/>
  <c r="K873" i="3" s="1"/>
  <c r="J762" i="3"/>
  <c r="K762" i="3" s="1"/>
  <c r="J62" i="3"/>
  <c r="K62" i="3" s="1"/>
  <c r="J158" i="3"/>
  <c r="K158" i="3" s="1"/>
  <c r="J29" i="3"/>
  <c r="K29" i="3" s="1"/>
  <c r="J1241" i="3"/>
  <c r="K1241" i="3" s="1"/>
  <c r="J1059" i="3"/>
  <c r="K1059" i="3" s="1"/>
  <c r="J1246" i="3"/>
  <c r="K1246" i="3" s="1"/>
  <c r="J1258" i="3"/>
  <c r="K1258" i="3" s="1"/>
  <c r="J1262" i="3"/>
  <c r="K1262" i="3" s="1"/>
  <c r="J1270" i="3"/>
  <c r="K1270" i="3" s="1"/>
  <c r="J1274" i="3"/>
  <c r="K1274" i="3" s="1"/>
  <c r="J1011" i="3"/>
  <c r="K1011" i="3" s="1"/>
  <c r="J583" i="3"/>
  <c r="K583" i="3" s="1"/>
  <c r="J731" i="3"/>
  <c r="K731" i="3" s="1"/>
  <c r="J526" i="3"/>
  <c r="K526" i="3" s="1"/>
  <c r="J327" i="3"/>
  <c r="K327" i="3" s="1"/>
  <c r="J761" i="3"/>
  <c r="K761" i="3" s="1"/>
  <c r="J455" i="3"/>
  <c r="K455" i="3" s="1"/>
  <c r="J793" i="3"/>
  <c r="K793" i="3" s="1"/>
  <c r="J499" i="3"/>
  <c r="K499" i="3" s="1"/>
  <c r="J633" i="3"/>
  <c r="K633" i="3" s="1"/>
  <c r="J661" i="3"/>
  <c r="K661" i="3" s="1"/>
  <c r="J669" i="3"/>
  <c r="K669" i="3" s="1"/>
  <c r="J681" i="3"/>
  <c r="K681" i="3" s="1"/>
  <c r="J697" i="3"/>
  <c r="K697" i="3" s="1"/>
  <c r="J713" i="3"/>
  <c r="K713" i="3" s="1"/>
  <c r="J717" i="3"/>
  <c r="K717" i="3" s="1"/>
  <c r="J725" i="3"/>
  <c r="K725" i="3" s="1"/>
  <c r="J729" i="3"/>
  <c r="K729" i="3" s="1"/>
  <c r="J781" i="3"/>
  <c r="K781" i="3" s="1"/>
  <c r="J805" i="3"/>
  <c r="K805" i="3" s="1"/>
  <c r="J825" i="3"/>
  <c r="K825" i="3" s="1"/>
  <c r="J861" i="3"/>
  <c r="K861" i="3" s="1"/>
  <c r="J869" i="3"/>
  <c r="K869" i="3" s="1"/>
  <c r="J905" i="3"/>
  <c r="K905" i="3" s="1"/>
  <c r="J909" i="3"/>
  <c r="K909" i="3" s="1"/>
  <c r="J917" i="3"/>
  <c r="K917" i="3" s="1"/>
  <c r="J921" i="3"/>
  <c r="K921" i="3" s="1"/>
  <c r="J925" i="3"/>
  <c r="K925" i="3" s="1"/>
  <c r="J953" i="3"/>
  <c r="K953" i="3" s="1"/>
  <c r="J969" i="3"/>
  <c r="K969" i="3" s="1"/>
  <c r="J973" i="3"/>
  <c r="K973" i="3" s="1"/>
  <c r="J981" i="3"/>
  <c r="K981" i="3" s="1"/>
  <c r="J1037" i="3"/>
  <c r="K1037" i="3" s="1"/>
  <c r="J1049" i="3"/>
  <c r="K1049" i="3" s="1"/>
  <c r="J1061" i="3"/>
  <c r="K1061" i="3" s="1"/>
  <c r="J1081" i="3"/>
  <c r="K1081" i="3" s="1"/>
  <c r="J1117" i="3"/>
  <c r="K1117" i="3" s="1"/>
  <c r="J1125" i="3"/>
  <c r="K1125" i="3" s="1"/>
  <c r="J1129" i="3"/>
  <c r="K1129" i="3" s="1"/>
  <c r="J1145" i="3"/>
  <c r="K1145" i="3" s="1"/>
  <c r="J1173" i="3"/>
  <c r="K1173" i="3" s="1"/>
  <c r="J1177" i="3"/>
  <c r="K1177" i="3" s="1"/>
  <c r="J1181" i="3"/>
  <c r="K1181" i="3" s="1"/>
  <c r="J1193" i="3"/>
  <c r="K1193" i="3" s="1"/>
  <c r="J1225" i="3"/>
  <c r="K1225" i="3" s="1"/>
  <c r="J1229" i="3"/>
  <c r="K1229" i="3" s="1"/>
  <c r="J1237" i="3"/>
  <c r="K1237" i="3" s="1"/>
  <c r="J414" i="3"/>
  <c r="K414" i="3" s="1"/>
  <c r="J1183" i="3"/>
  <c r="K1183" i="3" s="1"/>
  <c r="J538" i="3"/>
  <c r="K538" i="3" s="1"/>
  <c r="J806" i="3"/>
  <c r="K806" i="3" s="1"/>
  <c r="J1062" i="3"/>
  <c r="K1062" i="3" s="1"/>
  <c r="J1318" i="3"/>
  <c r="K1318" i="3" s="1"/>
  <c r="J935" i="3"/>
  <c r="K935" i="3" s="1"/>
  <c r="J289" i="3"/>
  <c r="K289" i="3" s="1"/>
  <c r="J205" i="3"/>
  <c r="K205" i="3" s="1"/>
  <c r="J815" i="3"/>
  <c r="K815" i="3" s="1"/>
  <c r="J169" i="3"/>
  <c r="K169" i="3" s="1"/>
  <c r="J45" i="3"/>
  <c r="K45" i="3" s="1"/>
  <c r="J386" i="3"/>
  <c r="K386" i="3" s="1"/>
  <c r="J458" i="3"/>
  <c r="K458" i="3" s="1"/>
  <c r="J1284" i="3"/>
  <c r="K1284" i="3" s="1"/>
  <c r="J1159" i="3"/>
  <c r="K1159" i="3" s="1"/>
  <c r="J537" i="3"/>
  <c r="K537" i="3" s="1"/>
  <c r="J1317" i="3"/>
  <c r="K1317" i="3" s="1"/>
  <c r="J871" i="3"/>
  <c r="K871" i="3" s="1"/>
  <c r="J46" i="3"/>
  <c r="K46" i="3" s="1"/>
  <c r="J694" i="3"/>
  <c r="K694" i="3" s="1"/>
  <c r="J950" i="3"/>
  <c r="K950" i="3" s="1"/>
  <c r="J1206" i="3"/>
  <c r="K1206" i="3" s="1"/>
  <c r="J611" i="3"/>
  <c r="K611" i="3" s="1"/>
  <c r="J55" i="3"/>
  <c r="K55" i="3" s="1"/>
  <c r="J397" i="3"/>
  <c r="K397" i="3" s="1"/>
  <c r="J479" i="3"/>
  <c r="K479" i="3" s="1"/>
  <c r="J605" i="3"/>
  <c r="K605" i="3" s="1"/>
  <c r="J1027" i="3"/>
  <c r="K1027" i="3" s="1"/>
  <c r="J345" i="3"/>
  <c r="K345" i="3" s="1"/>
  <c r="J750" i="3"/>
  <c r="K750" i="3" s="1"/>
  <c r="J1006" i="3"/>
  <c r="K1006" i="3" s="1"/>
  <c r="J807" i="3"/>
  <c r="K807" i="3" s="1"/>
  <c r="J391" i="3"/>
  <c r="K391" i="3" s="1"/>
  <c r="J990" i="3"/>
  <c r="K990" i="3" s="1"/>
  <c r="J306" i="3"/>
  <c r="K306" i="3" s="1"/>
  <c r="J955" i="3"/>
  <c r="K955" i="3" s="1"/>
  <c r="J890" i="3"/>
  <c r="K890" i="3" s="1"/>
  <c r="J71" i="3"/>
  <c r="K71" i="3" s="1"/>
  <c r="J619" i="3"/>
  <c r="K619" i="3" s="1"/>
  <c r="J1002" i="3"/>
  <c r="K1002" i="3" s="1"/>
  <c r="J93" i="3"/>
  <c r="K93" i="3" s="1"/>
  <c r="J663" i="3"/>
  <c r="K663" i="3" s="1"/>
  <c r="J1155" i="3"/>
  <c r="K1155" i="3" s="1"/>
  <c r="J147" i="3"/>
  <c r="K147" i="3" s="1"/>
  <c r="J1231" i="3"/>
  <c r="K1231" i="3" s="1"/>
  <c r="J1283" i="3"/>
  <c r="K1283" i="3" s="1"/>
  <c r="J798" i="3"/>
  <c r="K798" i="3" s="1"/>
  <c r="J858" i="3"/>
  <c r="K858" i="3" s="1"/>
  <c r="J926" i="3"/>
  <c r="K926" i="3" s="1"/>
  <c r="J986" i="3"/>
  <c r="K986" i="3" s="1"/>
  <c r="J525" i="3"/>
  <c r="K525" i="3" s="1"/>
  <c r="J175" i="3"/>
  <c r="K175" i="3" s="1"/>
  <c r="J1171" i="3"/>
  <c r="K1171" i="3" s="1"/>
  <c r="J883" i="3"/>
  <c r="K883" i="3" s="1"/>
  <c r="J97" i="3"/>
  <c r="K97" i="3" s="1"/>
  <c r="J600" i="3"/>
  <c r="K600" i="3" s="1"/>
  <c r="J153" i="3"/>
  <c r="K153" i="3" s="1"/>
  <c r="J285" i="3"/>
  <c r="K285" i="3" s="1"/>
  <c r="J1322" i="3"/>
  <c r="K1322" i="3" s="1"/>
  <c r="J730" i="3"/>
  <c r="K730" i="3" s="1"/>
  <c r="J1305" i="3"/>
  <c r="K1305" i="3" s="1"/>
  <c r="J1288" i="3"/>
  <c r="K1288" i="3" s="1"/>
  <c r="J1050" i="3"/>
  <c r="K1050" i="3" s="1"/>
  <c r="J1118" i="3"/>
  <c r="K1118" i="3" s="1"/>
  <c r="J803" i="3"/>
  <c r="K803" i="3" s="1"/>
  <c r="J903" i="3"/>
  <c r="K903" i="3" s="1"/>
  <c r="J606" i="3"/>
  <c r="K606" i="3" s="1"/>
  <c r="J584" i="3"/>
  <c r="K584" i="3" s="1"/>
  <c r="J1348" i="3"/>
  <c r="J438" i="3"/>
  <c r="K438" i="3" s="1"/>
  <c r="J1111" i="3"/>
  <c r="K1111" i="3" s="1"/>
  <c r="J370" i="3"/>
  <c r="K370" i="3" s="1"/>
  <c r="J233" i="3"/>
  <c r="K233" i="3" s="1"/>
  <c r="J667" i="3"/>
  <c r="K667" i="3" s="1"/>
  <c r="J1083" i="3"/>
  <c r="K1083" i="3" s="1"/>
  <c r="J263" i="3"/>
  <c r="K263" i="3" s="1"/>
  <c r="J1039" i="3"/>
  <c r="K1039" i="3" s="1"/>
  <c r="J567" i="3"/>
  <c r="K567" i="3" s="1"/>
  <c r="J261" i="3"/>
  <c r="K261" i="3" s="1"/>
  <c r="J227" i="3"/>
  <c r="K227" i="3" s="1"/>
  <c r="J579" i="3"/>
  <c r="K579" i="3" s="1"/>
  <c r="J565" i="3"/>
  <c r="K565" i="3" s="1"/>
  <c r="J650" i="3"/>
  <c r="K650" i="3" s="1"/>
  <c r="J666" i="3"/>
  <c r="K666" i="3" s="1"/>
  <c r="J670" i="3"/>
  <c r="K670" i="3" s="1"/>
  <c r="J682" i="3"/>
  <c r="K682" i="3" s="1"/>
  <c r="J714" i="3"/>
  <c r="K714" i="3" s="1"/>
  <c r="J758" i="3"/>
  <c r="K758" i="3" s="1"/>
  <c r="J810" i="3"/>
  <c r="K810" i="3" s="1"/>
  <c r="J814" i="3"/>
  <c r="K814" i="3" s="1"/>
  <c r="J862" i="3"/>
  <c r="K862" i="3" s="1"/>
  <c r="J870" i="3"/>
  <c r="K870" i="3" s="1"/>
  <c r="J938" i="3"/>
  <c r="K938" i="3" s="1"/>
  <c r="J1014" i="3"/>
  <c r="K1014" i="3" s="1"/>
  <c r="J1054" i="3"/>
  <c r="K1054" i="3" s="1"/>
  <c r="J1070" i="3"/>
  <c r="K1070" i="3" s="1"/>
  <c r="J1082" i="3"/>
  <c r="K1082" i="3" s="1"/>
  <c r="J1126" i="3"/>
  <c r="K1126" i="3" s="1"/>
  <c r="J1130" i="3"/>
  <c r="K1130" i="3" s="1"/>
  <c r="J1146" i="3"/>
  <c r="K1146" i="3" s="1"/>
  <c r="J211" i="3"/>
  <c r="K211" i="3" s="1"/>
  <c r="J659" i="3"/>
  <c r="K659" i="3" s="1"/>
  <c r="J614" i="3"/>
  <c r="K614" i="3" s="1"/>
  <c r="J1119" i="3"/>
  <c r="K1119" i="3" s="1"/>
  <c r="J111" i="3"/>
  <c r="K111" i="3" s="1"/>
  <c r="J545" i="3"/>
  <c r="K545" i="3" s="1"/>
  <c r="J290" i="3"/>
  <c r="K290" i="3" s="1"/>
  <c r="J78" i="3"/>
  <c r="K78" i="3" s="1"/>
  <c r="J1023" i="3"/>
  <c r="K1023" i="3" s="1"/>
  <c r="J483" i="3"/>
  <c r="K483" i="3" s="1"/>
  <c r="J130" i="3"/>
  <c r="K130" i="3" s="1"/>
  <c r="J471" i="3"/>
  <c r="K471" i="3" s="1"/>
  <c r="J580" i="3"/>
  <c r="K580" i="3" s="1"/>
  <c r="J613" i="3"/>
  <c r="K613" i="3" s="1"/>
  <c r="J1055" i="3"/>
  <c r="K1055" i="3" s="1"/>
  <c r="J387" i="3"/>
  <c r="K387" i="3" s="1"/>
  <c r="J787" i="3"/>
  <c r="K787" i="3" s="1"/>
  <c r="J33" i="3"/>
  <c r="K33" i="3" s="1"/>
  <c r="J141" i="3"/>
  <c r="K141" i="3" s="1"/>
  <c r="J482" i="3"/>
  <c r="K482" i="3" s="1"/>
  <c r="J588" i="3"/>
  <c r="K588" i="3" s="1"/>
  <c r="J643" i="3"/>
  <c r="K643" i="3" s="1"/>
  <c r="J467" i="3"/>
  <c r="K467" i="3" s="1"/>
  <c r="J1207" i="3"/>
  <c r="K1207" i="3" s="1"/>
  <c r="J551" i="3"/>
  <c r="K551" i="3" s="1"/>
  <c r="J1326" i="3"/>
  <c r="K1326" i="3" s="1"/>
  <c r="J1003" i="3"/>
  <c r="K1003" i="3" s="1"/>
  <c r="J469" i="3"/>
  <c r="K469" i="3" s="1"/>
  <c r="J987" i="3"/>
  <c r="K987" i="3" s="1"/>
  <c r="J318" i="3"/>
  <c r="K318" i="3" s="1"/>
  <c r="J715" i="3"/>
  <c r="K715" i="3" s="1"/>
  <c r="J413" i="3"/>
  <c r="K413" i="3" s="1"/>
  <c r="J199" i="3"/>
  <c r="K199" i="3" s="1"/>
  <c r="J601" i="3"/>
  <c r="K601" i="3" s="1"/>
  <c r="J1019" i="3"/>
  <c r="K1019" i="3" s="1"/>
  <c r="J1306" i="3"/>
  <c r="K1306" i="3" s="1"/>
  <c r="J623" i="3"/>
  <c r="K623" i="3" s="1"/>
  <c r="J1239" i="3"/>
  <c r="K1239" i="3" s="1"/>
  <c r="J142" i="3"/>
  <c r="K142" i="3" s="1"/>
  <c r="J543" i="3"/>
  <c r="K543" i="3" s="1"/>
  <c r="J67" i="3"/>
  <c r="K67" i="3" s="1"/>
  <c r="J1131" i="3"/>
  <c r="K1131" i="3" s="1"/>
  <c r="J90" i="3"/>
  <c r="K90" i="3" s="1"/>
  <c r="J57" i="3"/>
  <c r="K57" i="3" s="1"/>
  <c r="J683" i="3"/>
  <c r="K683" i="3" s="1"/>
  <c r="J457" i="3"/>
  <c r="K457" i="3" s="1"/>
  <c r="J899" i="3"/>
  <c r="K899" i="3" s="1"/>
  <c r="J448" i="3"/>
  <c r="K448" i="3" s="1"/>
  <c r="J517" i="3"/>
  <c r="K517" i="3" s="1"/>
  <c r="J349" i="3"/>
  <c r="K349" i="3" s="1"/>
  <c r="J473" i="3"/>
  <c r="K473" i="3" s="1"/>
  <c r="J811" i="3"/>
  <c r="K811" i="3" s="1"/>
  <c r="J975" i="3"/>
  <c r="K975" i="3" s="1"/>
  <c r="J1067" i="3"/>
  <c r="K1067" i="3" s="1"/>
  <c r="J574" i="3"/>
  <c r="K574" i="3" s="1"/>
  <c r="J474" i="3"/>
  <c r="K474" i="3" s="1"/>
  <c r="J431" i="3"/>
  <c r="K431" i="3" s="1"/>
  <c r="J398" i="3"/>
  <c r="K398" i="3" s="1"/>
  <c r="J1115" i="3"/>
  <c r="K1115" i="3" s="1"/>
  <c r="J759" i="3"/>
  <c r="K759" i="3" s="1"/>
  <c r="J586" i="3"/>
  <c r="K586" i="3" s="1"/>
  <c r="J585" i="3"/>
  <c r="K585" i="3" s="1"/>
  <c r="J307" i="3"/>
  <c r="K307" i="3" s="1"/>
  <c r="J350" i="3"/>
  <c r="K350" i="3" s="1"/>
  <c r="J182" i="3"/>
  <c r="K182" i="3" s="1"/>
  <c r="J7" i="3"/>
  <c r="K7" i="3" s="1"/>
  <c r="J1349" i="3" l="1"/>
  <c r="K1349" i="3" s="1"/>
  <c r="K1348" i="3"/>
  <c r="K6" i="3"/>
  <c r="E69" i="4" l="1"/>
  <c r="E73" i="4"/>
  <c r="E70" i="4"/>
  <c r="E74" i="4"/>
  <c r="M74" i="4" s="1"/>
  <c r="M79" i="4" s="1"/>
  <c r="E71" i="4" l="1"/>
  <c r="E72" i="4" s="1"/>
</calcChain>
</file>

<file path=xl/sharedStrings.xml><?xml version="1.0" encoding="utf-8"?>
<sst xmlns="http://schemas.openxmlformats.org/spreadsheetml/2006/main" count="117" uniqueCount="85">
  <si>
    <t>Date</t>
  </si>
  <si>
    <t>Heures</t>
  </si>
  <si>
    <t>Consommation</t>
  </si>
  <si>
    <t>Prévision J-1</t>
  </si>
  <si>
    <t>Prévision J</t>
  </si>
  <si>
    <t>Fioul</t>
  </si>
  <si>
    <t>Charbon</t>
  </si>
  <si>
    <t>Gaz</t>
  </si>
  <si>
    <t>Nucléaire</t>
  </si>
  <si>
    <t>Eolien</t>
  </si>
  <si>
    <t>Solaire</t>
  </si>
  <si>
    <t>Hydraulique</t>
  </si>
  <si>
    <t>Pompage</t>
  </si>
  <si>
    <t>Bioénergies</t>
  </si>
  <si>
    <t>Temps</t>
  </si>
  <si>
    <t>Coeffcients multiplicateurs</t>
  </si>
  <si>
    <t>Éolien</t>
  </si>
  <si>
    <t>Consommation (MW)</t>
  </si>
  <si>
    <t>Production renouvelable (MW)</t>
  </si>
  <si>
    <t>Déficit moyen (MW)</t>
  </si>
  <si>
    <t>Déficit total (TWh)</t>
  </si>
  <si>
    <t>Déficit max (MW)</t>
  </si>
  <si>
    <t>Parc (GW)</t>
  </si>
  <si>
    <t>Production solaire (TWh)</t>
  </si>
  <si>
    <t>Production éolienne (TWh)</t>
  </si>
  <si>
    <t>Production bioénergies (TWh)</t>
  </si>
  <si>
    <t>Production hydraulique (TWh)</t>
  </si>
  <si>
    <t>Excédent max (MW)</t>
  </si>
  <si>
    <t>éolien</t>
  </si>
  <si>
    <t>solaire</t>
  </si>
  <si>
    <t xml:space="preserve">éolien </t>
  </si>
  <si>
    <t xml:space="preserve">par </t>
  </si>
  <si>
    <t xml:space="preserve">solaire </t>
  </si>
  <si>
    <t xml:space="preserve">biogaz, biomasse, et biocarburants </t>
  </si>
  <si>
    <t xml:space="preserve">Multiplication de la </t>
  </si>
  <si>
    <t xml:space="preserve">consommation </t>
  </si>
  <si>
    <t xml:space="preserve">Multiplication du parc </t>
  </si>
  <si>
    <t xml:space="preserve">Le parc </t>
  </si>
  <si>
    <t xml:space="preserve"> a donc une puissance installée de </t>
  </si>
  <si>
    <t>de bioénergies</t>
  </si>
  <si>
    <t xml:space="preserve">Le déficit de puissance atteint </t>
  </si>
  <si>
    <t xml:space="preserve"> GW.</t>
  </si>
  <si>
    <t xml:space="preserve">Sur les trois mois, les </t>
  </si>
  <si>
    <t xml:space="preserve"> s'élèvent à</t>
  </si>
  <si>
    <t>TWh.</t>
  </si>
  <si>
    <t xml:space="preserve">Sur les trois mois, la </t>
  </si>
  <si>
    <t xml:space="preserve">production solaire </t>
  </si>
  <si>
    <t xml:space="preserve"> s'élève à</t>
  </si>
  <si>
    <t xml:space="preserve">production éolienne </t>
  </si>
  <si>
    <t xml:space="preserve">production par bioénergies </t>
  </si>
  <si>
    <t>production hydroélectrique</t>
  </si>
  <si>
    <t xml:space="preserve">Limites d'interconnexion (GW) : </t>
  </si>
  <si>
    <t>Capacité d'effacement par GW déficitaire (MW) :</t>
  </si>
  <si>
    <t>Capacité maximale à l'import ou à l'export, en considérant une disponibilité totale des réseaux voisins pour servir nos besoins.</t>
  </si>
  <si>
    <t>Une fois les interconnexions sollicitées à leur maximum, pour chaque palier de 1 GW manquant dans la production, cette valeur est retranchée à la demande.</t>
  </si>
  <si>
    <t xml:space="preserve">Sur trois mois, les exportations s'élèvent à </t>
  </si>
  <si>
    <t xml:space="preserve">Sur trois mois, les importations s'élèvent à </t>
  </si>
  <si>
    <t xml:space="preserve">Soit un coût de </t>
  </si>
  <si>
    <t>€/MWh.</t>
  </si>
  <si>
    <t xml:space="preserve">Soit un gain de </t>
  </si>
  <si>
    <t>million(s) d'euros au prix moyen de</t>
  </si>
  <si>
    <t>Énergie stockée (TWh)</t>
  </si>
  <si>
    <t xml:space="preserve">résultant en </t>
  </si>
  <si>
    <t xml:space="preserve"> millions de tonnes de CO2 émises (supposant 490 g/kWh, valeur GIEC pour le gaz naturel).</t>
  </si>
  <si>
    <t>TWh,</t>
  </si>
  <si>
    <t xml:space="preserve"> millions de tonnes de CO2 émises (supposant 230 g/kWh, valeur GIEC pour la biomasse).</t>
  </si>
  <si>
    <t xml:space="preserve">au prix de </t>
  </si>
  <si>
    <t>Le résultat net s'élève donc à</t>
  </si>
  <si>
    <t xml:space="preserve"> GW à son maximum, et devra être comblé par des énergies fossiles,</t>
  </si>
  <si>
    <t>Excédent (MW)</t>
  </si>
  <si>
    <t>Excédent géré aux frontières (MW)</t>
  </si>
  <si>
    <t>Excédent à charge (MW)</t>
  </si>
  <si>
    <t>Excédent effacé (MW)</t>
  </si>
  <si>
    <t>Excédent ultime(MW)</t>
  </si>
  <si>
    <t xml:space="preserve">à hauteur de </t>
  </si>
  <si>
    <t>GW,</t>
  </si>
  <si>
    <t xml:space="preserve">et les excédents conduisent à perdre </t>
  </si>
  <si>
    <t xml:space="preserve">Cela représente </t>
  </si>
  <si>
    <t xml:space="preserve">L'excédent de puissance atteint </t>
  </si>
  <si>
    <t>d'émissions supplémentaires pour la France par rapport à l'année 2016 (en un mois).</t>
  </si>
  <si>
    <t xml:space="preserve"> million(s) d'euros sur le mois.</t>
  </si>
  <si>
    <t>Code couleur :</t>
  </si>
  <si>
    <t>Autres paramètres</t>
  </si>
  <si>
    <t>Facteurs multiplicatifs</t>
  </si>
  <si>
    <t>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</si>
</sst>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1" fontId="0" fillId="0" borderId="0" xfId="0" applyNumberFormat="1"/>
    <xf numFmtId="22" fontId="0" fillId="0" borderId="0" xfId="0" applyNumberFormat="1"/>
    <xf numFmtId="1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/>
    <xf numFmtId="14" fontId="0" fillId="0" borderId="0" xfId="0" applyNumberFormat="1"/>
    <xf numFmtId="20" fontId="0" fillId="0" borderId="0" xfId="0" applyNumberFormat="1"/>
    <xf numFmtId="165" fontId="0" fillId="0" borderId="0" xfId="1" applyNumberFormat="1" applyFont="1" applyAlignment="1">
      <alignment horizontal="center"/>
    </xf>
    <xf numFmtId="0" fontId="18" fillId="33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1" fontId="19" fillId="0" borderId="0" xfId="0" applyNumberFormat="1" applyFont="1"/>
    <xf numFmtId="0" fontId="19" fillId="0" borderId="0" xfId="0" applyFont="1" applyAlignment="1">
      <alignment horizontal="left" vertical="center"/>
    </xf>
    <xf numFmtId="164" fontId="20" fillId="35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20" fillId="36" borderId="0" xfId="0" applyNumberFormat="1" applyFont="1" applyFill="1" applyAlignment="1">
      <alignment horizontal="center" vertical="center"/>
    </xf>
    <xf numFmtId="0" fontId="22" fillId="0" borderId="0" xfId="0" applyFont="1"/>
    <xf numFmtId="0" fontId="0" fillId="0" borderId="0" xfId="0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4" fontId="20" fillId="34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164" fontId="21" fillId="34" borderId="0" xfId="0" applyNumberFormat="1" applyFont="1" applyFill="1" applyAlignment="1">
      <alignment horizontal="center" vertical="center"/>
    </xf>
    <xf numFmtId="164" fontId="20" fillId="36" borderId="0" xfId="0" applyNumberFormat="1" applyFont="1" applyFill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4" fontId="21" fillId="34" borderId="0" xfId="0" applyNumberFormat="1" applyFont="1" applyFill="1" applyAlignment="1">
      <alignment horizontal="center" vertical="center"/>
    </xf>
    <xf numFmtId="9" fontId="21" fillId="34" borderId="0" xfId="43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Pourcentage" xfId="43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colors>
    <mruColors>
      <color rgb="FF3228F8"/>
      <color rgb="FF44D8DC"/>
      <color rgb="FF7C0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v>Excédent de production (MW)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Calculatrice!$A$6:$A$1349</c:f>
              <c:numCache>
                <c:formatCode>m/d/yyyy\ h:mm</c:formatCode>
                <c:ptCount val="1344"/>
                <c:pt idx="0">
                  <c:v>43132</c:v>
                </c:pt>
                <c:pt idx="1">
                  <c:v>43132.020833333336</c:v>
                </c:pt>
                <c:pt idx="2">
                  <c:v>43132.041666666664</c:v>
                </c:pt>
                <c:pt idx="3">
                  <c:v>43132.0625</c:v>
                </c:pt>
                <c:pt idx="4">
                  <c:v>43132.083333333336</c:v>
                </c:pt>
                <c:pt idx="5">
                  <c:v>43132.104166666664</c:v>
                </c:pt>
                <c:pt idx="6">
                  <c:v>43132.125</c:v>
                </c:pt>
                <c:pt idx="7">
                  <c:v>43132.145833333336</c:v>
                </c:pt>
                <c:pt idx="8">
                  <c:v>43132.166666666664</c:v>
                </c:pt>
                <c:pt idx="9">
                  <c:v>43132.1875</c:v>
                </c:pt>
                <c:pt idx="10">
                  <c:v>43132.208333333336</c:v>
                </c:pt>
                <c:pt idx="11">
                  <c:v>43132.229166666664</c:v>
                </c:pt>
                <c:pt idx="12">
                  <c:v>43132.25</c:v>
                </c:pt>
                <c:pt idx="13">
                  <c:v>43132.270833333336</c:v>
                </c:pt>
                <c:pt idx="14">
                  <c:v>43132.291666666664</c:v>
                </c:pt>
                <c:pt idx="15">
                  <c:v>43132.3125</c:v>
                </c:pt>
                <c:pt idx="16">
                  <c:v>43132.333333333336</c:v>
                </c:pt>
                <c:pt idx="17">
                  <c:v>43132.354166666664</c:v>
                </c:pt>
                <c:pt idx="18">
                  <c:v>43132.375</c:v>
                </c:pt>
                <c:pt idx="19">
                  <c:v>43132.395833333336</c:v>
                </c:pt>
                <c:pt idx="20">
                  <c:v>43132.416666666664</c:v>
                </c:pt>
                <c:pt idx="21">
                  <c:v>43132.4375</c:v>
                </c:pt>
                <c:pt idx="22">
                  <c:v>43132.458333333336</c:v>
                </c:pt>
                <c:pt idx="23">
                  <c:v>43132.479166666664</c:v>
                </c:pt>
                <c:pt idx="24">
                  <c:v>43132.5</c:v>
                </c:pt>
                <c:pt idx="25">
                  <c:v>43132.520833333336</c:v>
                </c:pt>
                <c:pt idx="26">
                  <c:v>43132.541666666664</c:v>
                </c:pt>
                <c:pt idx="27">
                  <c:v>43132.5625</c:v>
                </c:pt>
                <c:pt idx="28">
                  <c:v>43132.583333333336</c:v>
                </c:pt>
                <c:pt idx="29">
                  <c:v>43132.604166666664</c:v>
                </c:pt>
                <c:pt idx="30">
                  <c:v>43132.625</c:v>
                </c:pt>
                <c:pt idx="31">
                  <c:v>43132.645833333336</c:v>
                </c:pt>
                <c:pt idx="32">
                  <c:v>43132.666666666664</c:v>
                </c:pt>
                <c:pt idx="33">
                  <c:v>43132.6875</c:v>
                </c:pt>
                <c:pt idx="34">
                  <c:v>43132.708333333336</c:v>
                </c:pt>
                <c:pt idx="35">
                  <c:v>43132.729166666664</c:v>
                </c:pt>
                <c:pt idx="36">
                  <c:v>43132.75</c:v>
                </c:pt>
                <c:pt idx="37">
                  <c:v>43132.770833333336</c:v>
                </c:pt>
                <c:pt idx="38">
                  <c:v>43132.791666666664</c:v>
                </c:pt>
                <c:pt idx="39">
                  <c:v>43132.8125</c:v>
                </c:pt>
                <c:pt idx="40">
                  <c:v>43132.833333333336</c:v>
                </c:pt>
                <c:pt idx="41">
                  <c:v>43132.854166666664</c:v>
                </c:pt>
                <c:pt idx="42">
                  <c:v>43132.875</c:v>
                </c:pt>
                <c:pt idx="43">
                  <c:v>43132.895833333336</c:v>
                </c:pt>
                <c:pt idx="44">
                  <c:v>43132.916666666664</c:v>
                </c:pt>
                <c:pt idx="45">
                  <c:v>43132.9375</c:v>
                </c:pt>
                <c:pt idx="46">
                  <c:v>43132.958333333336</c:v>
                </c:pt>
                <c:pt idx="47">
                  <c:v>43132.979166666664</c:v>
                </c:pt>
                <c:pt idx="48">
                  <c:v>43133</c:v>
                </c:pt>
                <c:pt idx="49">
                  <c:v>43133.020833333336</c:v>
                </c:pt>
                <c:pt idx="50">
                  <c:v>43133.041666666664</c:v>
                </c:pt>
                <c:pt idx="51">
                  <c:v>43133.0625</c:v>
                </c:pt>
                <c:pt idx="52">
                  <c:v>43133.083333333336</c:v>
                </c:pt>
                <c:pt idx="53">
                  <c:v>43133.104166666664</c:v>
                </c:pt>
                <c:pt idx="54">
                  <c:v>43133.125</c:v>
                </c:pt>
                <c:pt idx="55">
                  <c:v>43133.145833333336</c:v>
                </c:pt>
                <c:pt idx="56">
                  <c:v>43133.166666666664</c:v>
                </c:pt>
                <c:pt idx="57">
                  <c:v>43133.1875</c:v>
                </c:pt>
                <c:pt idx="58">
                  <c:v>43133.208333333336</c:v>
                </c:pt>
                <c:pt idx="59">
                  <c:v>43133.229166666664</c:v>
                </c:pt>
                <c:pt idx="60">
                  <c:v>43133.25</c:v>
                </c:pt>
                <c:pt idx="61">
                  <c:v>43133.270833333336</c:v>
                </c:pt>
                <c:pt idx="62">
                  <c:v>43133.291666666664</c:v>
                </c:pt>
                <c:pt idx="63">
                  <c:v>43133.3125</c:v>
                </c:pt>
                <c:pt idx="64">
                  <c:v>43133.333333333336</c:v>
                </c:pt>
                <c:pt idx="65">
                  <c:v>43133.354166666664</c:v>
                </c:pt>
                <c:pt idx="66">
                  <c:v>43133.375</c:v>
                </c:pt>
                <c:pt idx="67">
                  <c:v>43133.395833333336</c:v>
                </c:pt>
                <c:pt idx="68">
                  <c:v>43133.416666666664</c:v>
                </c:pt>
                <c:pt idx="69">
                  <c:v>43133.4375</c:v>
                </c:pt>
                <c:pt idx="70">
                  <c:v>43133.458333333336</c:v>
                </c:pt>
                <c:pt idx="71">
                  <c:v>43133.479166666664</c:v>
                </c:pt>
                <c:pt idx="72">
                  <c:v>43133.5</c:v>
                </c:pt>
                <c:pt idx="73">
                  <c:v>43133.520833333336</c:v>
                </c:pt>
                <c:pt idx="74">
                  <c:v>43133.541666666664</c:v>
                </c:pt>
                <c:pt idx="75">
                  <c:v>43133.5625</c:v>
                </c:pt>
                <c:pt idx="76">
                  <c:v>43133.583333333336</c:v>
                </c:pt>
                <c:pt idx="77">
                  <c:v>43133.604166666664</c:v>
                </c:pt>
                <c:pt idx="78">
                  <c:v>43133.625</c:v>
                </c:pt>
                <c:pt idx="79">
                  <c:v>43133.645833333336</c:v>
                </c:pt>
                <c:pt idx="80">
                  <c:v>43133.666666666664</c:v>
                </c:pt>
                <c:pt idx="81">
                  <c:v>43133.6875</c:v>
                </c:pt>
                <c:pt idx="82">
                  <c:v>43133.708333333336</c:v>
                </c:pt>
                <c:pt idx="83">
                  <c:v>43133.729166666664</c:v>
                </c:pt>
                <c:pt idx="84">
                  <c:v>43133.75</c:v>
                </c:pt>
                <c:pt idx="85">
                  <c:v>43133.770833333336</c:v>
                </c:pt>
                <c:pt idx="86">
                  <c:v>43133.791666666664</c:v>
                </c:pt>
                <c:pt idx="87">
                  <c:v>43133.8125</c:v>
                </c:pt>
                <c:pt idx="88">
                  <c:v>43133.833333333336</c:v>
                </c:pt>
                <c:pt idx="89">
                  <c:v>43133.854166666664</c:v>
                </c:pt>
                <c:pt idx="90">
                  <c:v>43133.875</c:v>
                </c:pt>
                <c:pt idx="91">
                  <c:v>43133.895833333336</c:v>
                </c:pt>
                <c:pt idx="92">
                  <c:v>43133.916666666664</c:v>
                </c:pt>
                <c:pt idx="93">
                  <c:v>43133.9375</c:v>
                </c:pt>
                <c:pt idx="94">
                  <c:v>43133.958333333336</c:v>
                </c:pt>
                <c:pt idx="95">
                  <c:v>43133.979166666664</c:v>
                </c:pt>
                <c:pt idx="96">
                  <c:v>43134</c:v>
                </c:pt>
                <c:pt idx="97">
                  <c:v>43134.020833333336</c:v>
                </c:pt>
                <c:pt idx="98">
                  <c:v>43134.041666666664</c:v>
                </c:pt>
                <c:pt idx="99">
                  <c:v>43134.0625</c:v>
                </c:pt>
                <c:pt idx="100">
                  <c:v>43134.083333333336</c:v>
                </c:pt>
                <c:pt idx="101">
                  <c:v>43134.104166666664</c:v>
                </c:pt>
                <c:pt idx="102">
                  <c:v>43134.125</c:v>
                </c:pt>
                <c:pt idx="103">
                  <c:v>43134.145833333336</c:v>
                </c:pt>
                <c:pt idx="104">
                  <c:v>43134.166666666664</c:v>
                </c:pt>
                <c:pt idx="105">
                  <c:v>43134.1875</c:v>
                </c:pt>
                <c:pt idx="106">
                  <c:v>43134.208333333336</c:v>
                </c:pt>
                <c:pt idx="107">
                  <c:v>43134.229166666664</c:v>
                </c:pt>
                <c:pt idx="108">
                  <c:v>43134.25</c:v>
                </c:pt>
                <c:pt idx="109">
                  <c:v>43134.270833333336</c:v>
                </c:pt>
                <c:pt idx="110">
                  <c:v>43134.291666666664</c:v>
                </c:pt>
                <c:pt idx="111">
                  <c:v>43134.3125</c:v>
                </c:pt>
                <c:pt idx="112">
                  <c:v>43134.333333333336</c:v>
                </c:pt>
                <c:pt idx="113">
                  <c:v>43134.354166666664</c:v>
                </c:pt>
                <c:pt idx="114">
                  <c:v>43134.375</c:v>
                </c:pt>
                <c:pt idx="115">
                  <c:v>43134.395833333336</c:v>
                </c:pt>
                <c:pt idx="116">
                  <c:v>43134.416666666664</c:v>
                </c:pt>
                <c:pt idx="117">
                  <c:v>43134.4375</c:v>
                </c:pt>
                <c:pt idx="118">
                  <c:v>43134.458333333336</c:v>
                </c:pt>
                <c:pt idx="119">
                  <c:v>43134.479166666664</c:v>
                </c:pt>
                <c:pt idx="120">
                  <c:v>43134.5</c:v>
                </c:pt>
                <c:pt idx="121">
                  <c:v>43134.520833333336</c:v>
                </c:pt>
                <c:pt idx="122">
                  <c:v>43134.541666666664</c:v>
                </c:pt>
                <c:pt idx="123">
                  <c:v>43134.5625</c:v>
                </c:pt>
                <c:pt idx="124">
                  <c:v>43134.583333333336</c:v>
                </c:pt>
                <c:pt idx="125">
                  <c:v>43134.604166666664</c:v>
                </c:pt>
                <c:pt idx="126">
                  <c:v>43134.625</c:v>
                </c:pt>
                <c:pt idx="127">
                  <c:v>43134.645833333336</c:v>
                </c:pt>
                <c:pt idx="128">
                  <c:v>43134.666666666664</c:v>
                </c:pt>
                <c:pt idx="129">
                  <c:v>43134.6875</c:v>
                </c:pt>
                <c:pt idx="130">
                  <c:v>43134.708333333336</c:v>
                </c:pt>
                <c:pt idx="131">
                  <c:v>43134.729166666664</c:v>
                </c:pt>
                <c:pt idx="132">
                  <c:v>43134.75</c:v>
                </c:pt>
                <c:pt idx="133">
                  <c:v>43134.770833333336</c:v>
                </c:pt>
                <c:pt idx="134">
                  <c:v>43134.791666666664</c:v>
                </c:pt>
                <c:pt idx="135">
                  <c:v>43134.8125</c:v>
                </c:pt>
                <c:pt idx="136">
                  <c:v>43134.833333333336</c:v>
                </c:pt>
                <c:pt idx="137">
                  <c:v>43134.854166666664</c:v>
                </c:pt>
                <c:pt idx="138">
                  <c:v>43134.875</c:v>
                </c:pt>
                <c:pt idx="139">
                  <c:v>43134.895833333336</c:v>
                </c:pt>
                <c:pt idx="140">
                  <c:v>43134.916666666664</c:v>
                </c:pt>
                <c:pt idx="141">
                  <c:v>43134.9375</c:v>
                </c:pt>
                <c:pt idx="142">
                  <c:v>43134.958333333336</c:v>
                </c:pt>
                <c:pt idx="143">
                  <c:v>43134.979166666664</c:v>
                </c:pt>
                <c:pt idx="144">
                  <c:v>43135</c:v>
                </c:pt>
                <c:pt idx="145">
                  <c:v>43135.020833333336</c:v>
                </c:pt>
                <c:pt idx="146">
                  <c:v>43135.041666666664</c:v>
                </c:pt>
                <c:pt idx="147">
                  <c:v>43135.0625</c:v>
                </c:pt>
                <c:pt idx="148">
                  <c:v>43135.083333333336</c:v>
                </c:pt>
                <c:pt idx="149">
                  <c:v>43135.104166666664</c:v>
                </c:pt>
                <c:pt idx="150">
                  <c:v>43135.125</c:v>
                </c:pt>
                <c:pt idx="151">
                  <c:v>43135.145833333336</c:v>
                </c:pt>
                <c:pt idx="152">
                  <c:v>43135.166666666664</c:v>
                </c:pt>
                <c:pt idx="153">
                  <c:v>43135.1875</c:v>
                </c:pt>
                <c:pt idx="154">
                  <c:v>43135.208333333336</c:v>
                </c:pt>
                <c:pt idx="155">
                  <c:v>43135.229166666664</c:v>
                </c:pt>
                <c:pt idx="156">
                  <c:v>43135.25</c:v>
                </c:pt>
                <c:pt idx="157">
                  <c:v>43135.270833333336</c:v>
                </c:pt>
                <c:pt idx="158">
                  <c:v>43135.291666666664</c:v>
                </c:pt>
                <c:pt idx="159">
                  <c:v>43135.3125</c:v>
                </c:pt>
                <c:pt idx="160">
                  <c:v>43135.333333333336</c:v>
                </c:pt>
                <c:pt idx="161">
                  <c:v>43135.354166666664</c:v>
                </c:pt>
                <c:pt idx="162">
                  <c:v>43135.375</c:v>
                </c:pt>
                <c:pt idx="163">
                  <c:v>43135.395833333336</c:v>
                </c:pt>
                <c:pt idx="164">
                  <c:v>43135.416666666664</c:v>
                </c:pt>
                <c:pt idx="165">
                  <c:v>43135.4375</c:v>
                </c:pt>
                <c:pt idx="166">
                  <c:v>43135.458333333336</c:v>
                </c:pt>
                <c:pt idx="167">
                  <c:v>43135.479166666664</c:v>
                </c:pt>
                <c:pt idx="168">
                  <c:v>43135.5</c:v>
                </c:pt>
                <c:pt idx="169">
                  <c:v>43135.520833333336</c:v>
                </c:pt>
                <c:pt idx="170">
                  <c:v>43135.541666666664</c:v>
                </c:pt>
                <c:pt idx="171">
                  <c:v>43135.5625</c:v>
                </c:pt>
                <c:pt idx="172">
                  <c:v>43135.583333333336</c:v>
                </c:pt>
                <c:pt idx="173">
                  <c:v>43135.604166666664</c:v>
                </c:pt>
                <c:pt idx="174">
                  <c:v>43135.625</c:v>
                </c:pt>
                <c:pt idx="175">
                  <c:v>43135.645833333336</c:v>
                </c:pt>
                <c:pt idx="176">
                  <c:v>43135.666666666664</c:v>
                </c:pt>
                <c:pt idx="177">
                  <c:v>43135.6875</c:v>
                </c:pt>
                <c:pt idx="178">
                  <c:v>43135.708333333336</c:v>
                </c:pt>
                <c:pt idx="179">
                  <c:v>43135.729166666664</c:v>
                </c:pt>
                <c:pt idx="180">
                  <c:v>43135.75</c:v>
                </c:pt>
                <c:pt idx="181">
                  <c:v>43135.770833333336</c:v>
                </c:pt>
                <c:pt idx="182">
                  <c:v>43135.791666666664</c:v>
                </c:pt>
                <c:pt idx="183">
                  <c:v>43135.8125</c:v>
                </c:pt>
                <c:pt idx="184">
                  <c:v>43135.833333333336</c:v>
                </c:pt>
                <c:pt idx="185">
                  <c:v>43135.854166666664</c:v>
                </c:pt>
                <c:pt idx="186">
                  <c:v>43135.875</c:v>
                </c:pt>
                <c:pt idx="187">
                  <c:v>43135.895833333336</c:v>
                </c:pt>
                <c:pt idx="188">
                  <c:v>43135.916666666664</c:v>
                </c:pt>
                <c:pt idx="189">
                  <c:v>43135.9375</c:v>
                </c:pt>
                <c:pt idx="190">
                  <c:v>43135.958333333336</c:v>
                </c:pt>
                <c:pt idx="191">
                  <c:v>43135.979166666664</c:v>
                </c:pt>
                <c:pt idx="192">
                  <c:v>43136</c:v>
                </c:pt>
                <c:pt idx="193">
                  <c:v>43136.020833333336</c:v>
                </c:pt>
                <c:pt idx="194">
                  <c:v>43136.041666666664</c:v>
                </c:pt>
                <c:pt idx="195">
                  <c:v>43136.0625</c:v>
                </c:pt>
                <c:pt idx="196">
                  <c:v>43136.083333333336</c:v>
                </c:pt>
                <c:pt idx="197">
                  <c:v>43136.104166666664</c:v>
                </c:pt>
                <c:pt idx="198">
                  <c:v>43136.125</c:v>
                </c:pt>
                <c:pt idx="199">
                  <c:v>43136.145833333336</c:v>
                </c:pt>
                <c:pt idx="200">
                  <c:v>43136.166666666664</c:v>
                </c:pt>
                <c:pt idx="201">
                  <c:v>43136.1875</c:v>
                </c:pt>
                <c:pt idx="202">
                  <c:v>43136.208333333336</c:v>
                </c:pt>
                <c:pt idx="203">
                  <c:v>43136.229166666664</c:v>
                </c:pt>
                <c:pt idx="204">
                  <c:v>43136.25</c:v>
                </c:pt>
                <c:pt idx="205">
                  <c:v>43136.270833333336</c:v>
                </c:pt>
                <c:pt idx="206">
                  <c:v>43136.291666666664</c:v>
                </c:pt>
                <c:pt idx="207">
                  <c:v>43136.3125</c:v>
                </c:pt>
                <c:pt idx="208">
                  <c:v>43136.333333333336</c:v>
                </c:pt>
                <c:pt idx="209">
                  <c:v>43136.354166666664</c:v>
                </c:pt>
                <c:pt idx="210">
                  <c:v>43136.375</c:v>
                </c:pt>
                <c:pt idx="211">
                  <c:v>43136.395833333336</c:v>
                </c:pt>
                <c:pt idx="212">
                  <c:v>43136.416666666664</c:v>
                </c:pt>
                <c:pt idx="213">
                  <c:v>43136.4375</c:v>
                </c:pt>
                <c:pt idx="214">
                  <c:v>43136.458333333336</c:v>
                </c:pt>
                <c:pt idx="215">
                  <c:v>43136.479166666664</c:v>
                </c:pt>
                <c:pt idx="216">
                  <c:v>43136.5</c:v>
                </c:pt>
                <c:pt idx="217">
                  <c:v>43136.520833333336</c:v>
                </c:pt>
                <c:pt idx="218">
                  <c:v>43136.541666666664</c:v>
                </c:pt>
                <c:pt idx="219">
                  <c:v>43136.5625</c:v>
                </c:pt>
                <c:pt idx="220">
                  <c:v>43136.583333333336</c:v>
                </c:pt>
                <c:pt idx="221">
                  <c:v>43136.604166666664</c:v>
                </c:pt>
                <c:pt idx="222">
                  <c:v>43136.625</c:v>
                </c:pt>
                <c:pt idx="223">
                  <c:v>43136.645833333336</c:v>
                </c:pt>
                <c:pt idx="224">
                  <c:v>43136.666666666664</c:v>
                </c:pt>
                <c:pt idx="225">
                  <c:v>43136.6875</c:v>
                </c:pt>
                <c:pt idx="226">
                  <c:v>43136.708333333336</c:v>
                </c:pt>
                <c:pt idx="227">
                  <c:v>43136.729166666664</c:v>
                </c:pt>
                <c:pt idx="228">
                  <c:v>43136.75</c:v>
                </c:pt>
                <c:pt idx="229">
                  <c:v>43136.770833333336</c:v>
                </c:pt>
                <c:pt idx="230">
                  <c:v>43136.791666666664</c:v>
                </c:pt>
                <c:pt idx="231">
                  <c:v>43136.8125</c:v>
                </c:pt>
                <c:pt idx="232">
                  <c:v>43136.833333333336</c:v>
                </c:pt>
                <c:pt idx="233">
                  <c:v>43136.854166666664</c:v>
                </c:pt>
                <c:pt idx="234">
                  <c:v>43136.875</c:v>
                </c:pt>
                <c:pt idx="235">
                  <c:v>43136.895833333336</c:v>
                </c:pt>
                <c:pt idx="236">
                  <c:v>43136.916666666664</c:v>
                </c:pt>
                <c:pt idx="237">
                  <c:v>43136.9375</c:v>
                </c:pt>
                <c:pt idx="238">
                  <c:v>43136.958333333336</c:v>
                </c:pt>
                <c:pt idx="239">
                  <c:v>43136.979166666664</c:v>
                </c:pt>
                <c:pt idx="240">
                  <c:v>43137</c:v>
                </c:pt>
                <c:pt idx="241">
                  <c:v>43137.020833333336</c:v>
                </c:pt>
                <c:pt idx="242">
                  <c:v>43137.041666666664</c:v>
                </c:pt>
                <c:pt idx="243">
                  <c:v>43137.0625</c:v>
                </c:pt>
                <c:pt idx="244">
                  <c:v>43137.083333333336</c:v>
                </c:pt>
                <c:pt idx="245">
                  <c:v>43137.104166666664</c:v>
                </c:pt>
                <c:pt idx="246">
                  <c:v>43137.125</c:v>
                </c:pt>
                <c:pt idx="247">
                  <c:v>43137.145833333336</c:v>
                </c:pt>
                <c:pt idx="248">
                  <c:v>43137.166666666664</c:v>
                </c:pt>
                <c:pt idx="249">
                  <c:v>43137.1875</c:v>
                </c:pt>
                <c:pt idx="250">
                  <c:v>43137.208333333336</c:v>
                </c:pt>
                <c:pt idx="251">
                  <c:v>43137.229166666664</c:v>
                </c:pt>
                <c:pt idx="252">
                  <c:v>43137.25</c:v>
                </c:pt>
                <c:pt idx="253">
                  <c:v>43137.270833333336</c:v>
                </c:pt>
                <c:pt idx="254">
                  <c:v>43137.291666666664</c:v>
                </c:pt>
                <c:pt idx="255">
                  <c:v>43137.3125</c:v>
                </c:pt>
                <c:pt idx="256">
                  <c:v>43137.333333333336</c:v>
                </c:pt>
                <c:pt idx="257">
                  <c:v>43137.354166666664</c:v>
                </c:pt>
                <c:pt idx="258">
                  <c:v>43137.375</c:v>
                </c:pt>
                <c:pt idx="259">
                  <c:v>43137.395833333336</c:v>
                </c:pt>
                <c:pt idx="260">
                  <c:v>43137.416666666664</c:v>
                </c:pt>
                <c:pt idx="261">
                  <c:v>43137.4375</c:v>
                </c:pt>
                <c:pt idx="262">
                  <c:v>43137.458333333336</c:v>
                </c:pt>
                <c:pt idx="263">
                  <c:v>43137.479166666664</c:v>
                </c:pt>
                <c:pt idx="264">
                  <c:v>43137.5</c:v>
                </c:pt>
                <c:pt idx="265">
                  <c:v>43137.520833333336</c:v>
                </c:pt>
                <c:pt idx="266">
                  <c:v>43137.541666666664</c:v>
                </c:pt>
                <c:pt idx="267">
                  <c:v>43137.5625</c:v>
                </c:pt>
                <c:pt idx="268">
                  <c:v>43137.583333333336</c:v>
                </c:pt>
                <c:pt idx="269">
                  <c:v>43137.604166666664</c:v>
                </c:pt>
                <c:pt idx="270">
                  <c:v>43137.625</c:v>
                </c:pt>
                <c:pt idx="271">
                  <c:v>43137.645833333336</c:v>
                </c:pt>
                <c:pt idx="272">
                  <c:v>43137.666666666664</c:v>
                </c:pt>
                <c:pt idx="273">
                  <c:v>43137.6875</c:v>
                </c:pt>
                <c:pt idx="274">
                  <c:v>43137.708333333336</c:v>
                </c:pt>
                <c:pt idx="275">
                  <c:v>43137.729166666664</c:v>
                </c:pt>
                <c:pt idx="276">
                  <c:v>43137.75</c:v>
                </c:pt>
                <c:pt idx="277">
                  <c:v>43137.770833333336</c:v>
                </c:pt>
                <c:pt idx="278">
                  <c:v>43137.791666666664</c:v>
                </c:pt>
                <c:pt idx="279">
                  <c:v>43137.8125</c:v>
                </c:pt>
                <c:pt idx="280">
                  <c:v>43137.833333333336</c:v>
                </c:pt>
                <c:pt idx="281">
                  <c:v>43137.854166666664</c:v>
                </c:pt>
                <c:pt idx="282">
                  <c:v>43137.875</c:v>
                </c:pt>
                <c:pt idx="283">
                  <c:v>43137.895833333336</c:v>
                </c:pt>
                <c:pt idx="284">
                  <c:v>43137.916666666664</c:v>
                </c:pt>
                <c:pt idx="285">
                  <c:v>43137.9375</c:v>
                </c:pt>
                <c:pt idx="286">
                  <c:v>43137.958333333336</c:v>
                </c:pt>
                <c:pt idx="287">
                  <c:v>43137.979166666664</c:v>
                </c:pt>
                <c:pt idx="288">
                  <c:v>43138</c:v>
                </c:pt>
                <c:pt idx="289">
                  <c:v>43138.020833333336</c:v>
                </c:pt>
                <c:pt idx="290">
                  <c:v>43138.041666666664</c:v>
                </c:pt>
                <c:pt idx="291">
                  <c:v>43138.0625</c:v>
                </c:pt>
                <c:pt idx="292">
                  <c:v>43138.083333333336</c:v>
                </c:pt>
                <c:pt idx="293">
                  <c:v>43138.104166666664</c:v>
                </c:pt>
                <c:pt idx="294">
                  <c:v>43138.125</c:v>
                </c:pt>
                <c:pt idx="295">
                  <c:v>43138.145833333336</c:v>
                </c:pt>
                <c:pt idx="296">
                  <c:v>43138.166666666664</c:v>
                </c:pt>
                <c:pt idx="297">
                  <c:v>43138.1875</c:v>
                </c:pt>
                <c:pt idx="298">
                  <c:v>43138.208333333336</c:v>
                </c:pt>
                <c:pt idx="299">
                  <c:v>43138.229166666664</c:v>
                </c:pt>
                <c:pt idx="300">
                  <c:v>43138.25</c:v>
                </c:pt>
                <c:pt idx="301">
                  <c:v>43138.270833333336</c:v>
                </c:pt>
                <c:pt idx="302">
                  <c:v>43138.291666666664</c:v>
                </c:pt>
                <c:pt idx="303">
                  <c:v>43138.3125</c:v>
                </c:pt>
                <c:pt idx="304">
                  <c:v>43138.333333333336</c:v>
                </c:pt>
                <c:pt idx="305">
                  <c:v>43138.354166666664</c:v>
                </c:pt>
                <c:pt idx="306">
                  <c:v>43138.375</c:v>
                </c:pt>
                <c:pt idx="307">
                  <c:v>43138.395833333336</c:v>
                </c:pt>
                <c:pt idx="308">
                  <c:v>43138.416666666664</c:v>
                </c:pt>
                <c:pt idx="309">
                  <c:v>43138.4375</c:v>
                </c:pt>
                <c:pt idx="310">
                  <c:v>43138.458333333336</c:v>
                </c:pt>
                <c:pt idx="311">
                  <c:v>43138.479166666664</c:v>
                </c:pt>
                <c:pt idx="312">
                  <c:v>43138.5</c:v>
                </c:pt>
                <c:pt idx="313">
                  <c:v>43138.520833333336</c:v>
                </c:pt>
                <c:pt idx="314">
                  <c:v>43138.541666666664</c:v>
                </c:pt>
                <c:pt idx="315">
                  <c:v>43138.5625</c:v>
                </c:pt>
                <c:pt idx="316">
                  <c:v>43138.583333333336</c:v>
                </c:pt>
                <c:pt idx="317">
                  <c:v>43138.604166666664</c:v>
                </c:pt>
                <c:pt idx="318">
                  <c:v>43138.625</c:v>
                </c:pt>
                <c:pt idx="319">
                  <c:v>43138.645833333336</c:v>
                </c:pt>
                <c:pt idx="320">
                  <c:v>43138.666666666664</c:v>
                </c:pt>
                <c:pt idx="321">
                  <c:v>43138.6875</c:v>
                </c:pt>
                <c:pt idx="322">
                  <c:v>43138.708333333336</c:v>
                </c:pt>
                <c:pt idx="323">
                  <c:v>43138.729166666664</c:v>
                </c:pt>
                <c:pt idx="324">
                  <c:v>43138.75</c:v>
                </c:pt>
                <c:pt idx="325">
                  <c:v>43138.770833333336</c:v>
                </c:pt>
                <c:pt idx="326">
                  <c:v>43138.791666666664</c:v>
                </c:pt>
                <c:pt idx="327">
                  <c:v>43138.8125</c:v>
                </c:pt>
                <c:pt idx="328">
                  <c:v>43138.833333333336</c:v>
                </c:pt>
                <c:pt idx="329">
                  <c:v>43138.854166666664</c:v>
                </c:pt>
                <c:pt idx="330">
                  <c:v>43138.875</c:v>
                </c:pt>
                <c:pt idx="331">
                  <c:v>43138.895833333336</c:v>
                </c:pt>
                <c:pt idx="332">
                  <c:v>43138.916666666664</c:v>
                </c:pt>
                <c:pt idx="333">
                  <c:v>43138.9375</c:v>
                </c:pt>
                <c:pt idx="334">
                  <c:v>43138.958333333336</c:v>
                </c:pt>
                <c:pt idx="335">
                  <c:v>43138.979166666664</c:v>
                </c:pt>
                <c:pt idx="336">
                  <c:v>43139</c:v>
                </c:pt>
                <c:pt idx="337">
                  <c:v>43139.020833333336</c:v>
                </c:pt>
                <c:pt idx="338">
                  <c:v>43139.041666666664</c:v>
                </c:pt>
                <c:pt idx="339">
                  <c:v>43139.0625</c:v>
                </c:pt>
                <c:pt idx="340">
                  <c:v>43139.083333333336</c:v>
                </c:pt>
                <c:pt idx="341">
                  <c:v>43139.104166666664</c:v>
                </c:pt>
                <c:pt idx="342">
                  <c:v>43139.125</c:v>
                </c:pt>
                <c:pt idx="343">
                  <c:v>43139.145833333336</c:v>
                </c:pt>
                <c:pt idx="344">
                  <c:v>43139.166666666664</c:v>
                </c:pt>
                <c:pt idx="345">
                  <c:v>43139.1875</c:v>
                </c:pt>
                <c:pt idx="346">
                  <c:v>43139.208333333336</c:v>
                </c:pt>
                <c:pt idx="347">
                  <c:v>43139.229166666664</c:v>
                </c:pt>
                <c:pt idx="348">
                  <c:v>43139.25</c:v>
                </c:pt>
                <c:pt idx="349">
                  <c:v>43139.270833333336</c:v>
                </c:pt>
                <c:pt idx="350">
                  <c:v>43139.291666666664</c:v>
                </c:pt>
                <c:pt idx="351">
                  <c:v>43139.3125</c:v>
                </c:pt>
                <c:pt idx="352">
                  <c:v>43139.333333333336</c:v>
                </c:pt>
                <c:pt idx="353">
                  <c:v>43139.354166666664</c:v>
                </c:pt>
                <c:pt idx="354">
                  <c:v>43139.375</c:v>
                </c:pt>
                <c:pt idx="355">
                  <c:v>43139.395833333336</c:v>
                </c:pt>
                <c:pt idx="356">
                  <c:v>43139.416666666664</c:v>
                </c:pt>
                <c:pt idx="357">
                  <c:v>43139.4375</c:v>
                </c:pt>
                <c:pt idx="358">
                  <c:v>43139.458333333336</c:v>
                </c:pt>
                <c:pt idx="359">
                  <c:v>43139.479166666664</c:v>
                </c:pt>
                <c:pt idx="360">
                  <c:v>43139.5</c:v>
                </c:pt>
                <c:pt idx="361">
                  <c:v>43139.520833333336</c:v>
                </c:pt>
                <c:pt idx="362">
                  <c:v>43139.541666666664</c:v>
                </c:pt>
                <c:pt idx="363">
                  <c:v>43139.5625</c:v>
                </c:pt>
                <c:pt idx="364">
                  <c:v>43139.583333333336</c:v>
                </c:pt>
                <c:pt idx="365">
                  <c:v>43139.604166666664</c:v>
                </c:pt>
                <c:pt idx="366">
                  <c:v>43139.625</c:v>
                </c:pt>
                <c:pt idx="367">
                  <c:v>43139.645833333336</c:v>
                </c:pt>
                <c:pt idx="368">
                  <c:v>43139.666666666664</c:v>
                </c:pt>
                <c:pt idx="369">
                  <c:v>43139.6875</c:v>
                </c:pt>
                <c:pt idx="370">
                  <c:v>43139.708333333336</c:v>
                </c:pt>
                <c:pt idx="371">
                  <c:v>43139.729166666664</c:v>
                </c:pt>
                <c:pt idx="372">
                  <c:v>43139.75</c:v>
                </c:pt>
                <c:pt idx="373">
                  <c:v>43139.770833333336</c:v>
                </c:pt>
                <c:pt idx="374">
                  <c:v>43139.791666666664</c:v>
                </c:pt>
                <c:pt idx="375">
                  <c:v>43139.8125</c:v>
                </c:pt>
                <c:pt idx="376">
                  <c:v>43139.833333333336</c:v>
                </c:pt>
                <c:pt idx="377">
                  <c:v>43139.854166666664</c:v>
                </c:pt>
                <c:pt idx="378">
                  <c:v>43139.875</c:v>
                </c:pt>
                <c:pt idx="379">
                  <c:v>43139.895833333336</c:v>
                </c:pt>
                <c:pt idx="380">
                  <c:v>43139.916666666664</c:v>
                </c:pt>
                <c:pt idx="381">
                  <c:v>43139.9375</c:v>
                </c:pt>
                <c:pt idx="382">
                  <c:v>43139.958333333336</c:v>
                </c:pt>
                <c:pt idx="383">
                  <c:v>43139.979166666664</c:v>
                </c:pt>
                <c:pt idx="384">
                  <c:v>43140</c:v>
                </c:pt>
                <c:pt idx="385">
                  <c:v>43140.020833333336</c:v>
                </c:pt>
                <c:pt idx="386">
                  <c:v>43140.041666666664</c:v>
                </c:pt>
                <c:pt idx="387">
                  <c:v>43140.0625</c:v>
                </c:pt>
                <c:pt idx="388">
                  <c:v>43140.083333333336</c:v>
                </c:pt>
                <c:pt idx="389">
                  <c:v>43140.104166666664</c:v>
                </c:pt>
                <c:pt idx="390">
                  <c:v>43140.125</c:v>
                </c:pt>
                <c:pt idx="391">
                  <c:v>43140.145833333336</c:v>
                </c:pt>
                <c:pt idx="392">
                  <c:v>43140.166666666664</c:v>
                </c:pt>
                <c:pt idx="393">
                  <c:v>43140.1875</c:v>
                </c:pt>
                <c:pt idx="394">
                  <c:v>43140.208333333336</c:v>
                </c:pt>
                <c:pt idx="395">
                  <c:v>43140.229166666664</c:v>
                </c:pt>
                <c:pt idx="396">
                  <c:v>43140.25</c:v>
                </c:pt>
                <c:pt idx="397">
                  <c:v>43140.270833333336</c:v>
                </c:pt>
                <c:pt idx="398">
                  <c:v>43140.291666666664</c:v>
                </c:pt>
                <c:pt idx="399">
                  <c:v>43140.3125</c:v>
                </c:pt>
                <c:pt idx="400">
                  <c:v>43140.333333333336</c:v>
                </c:pt>
                <c:pt idx="401">
                  <c:v>43140.354166666664</c:v>
                </c:pt>
                <c:pt idx="402">
                  <c:v>43140.375</c:v>
                </c:pt>
                <c:pt idx="403">
                  <c:v>43140.395833333336</c:v>
                </c:pt>
                <c:pt idx="404">
                  <c:v>43140.416666666664</c:v>
                </c:pt>
                <c:pt idx="405">
                  <c:v>43140.4375</c:v>
                </c:pt>
                <c:pt idx="406">
                  <c:v>43140.458333333336</c:v>
                </c:pt>
                <c:pt idx="407">
                  <c:v>43140.479166666664</c:v>
                </c:pt>
                <c:pt idx="408">
                  <c:v>43140.5</c:v>
                </c:pt>
                <c:pt idx="409">
                  <c:v>43140.520833333336</c:v>
                </c:pt>
                <c:pt idx="410">
                  <c:v>43140.541666666664</c:v>
                </c:pt>
                <c:pt idx="411">
                  <c:v>43140.5625</c:v>
                </c:pt>
                <c:pt idx="412">
                  <c:v>43140.583333333336</c:v>
                </c:pt>
                <c:pt idx="413">
                  <c:v>43140.604166666664</c:v>
                </c:pt>
                <c:pt idx="414">
                  <c:v>43140.625</c:v>
                </c:pt>
                <c:pt idx="415">
                  <c:v>43140.645833333336</c:v>
                </c:pt>
                <c:pt idx="416">
                  <c:v>43140.666666666664</c:v>
                </c:pt>
                <c:pt idx="417">
                  <c:v>43140.6875</c:v>
                </c:pt>
                <c:pt idx="418">
                  <c:v>43140.708333333336</c:v>
                </c:pt>
                <c:pt idx="419">
                  <c:v>43140.729166666664</c:v>
                </c:pt>
                <c:pt idx="420">
                  <c:v>43140.75</c:v>
                </c:pt>
                <c:pt idx="421">
                  <c:v>43140.770833333336</c:v>
                </c:pt>
                <c:pt idx="422">
                  <c:v>43140.791666666664</c:v>
                </c:pt>
                <c:pt idx="423">
                  <c:v>43140.8125</c:v>
                </c:pt>
                <c:pt idx="424">
                  <c:v>43140.833333333336</c:v>
                </c:pt>
                <c:pt idx="425">
                  <c:v>43140.854166666664</c:v>
                </c:pt>
                <c:pt idx="426">
                  <c:v>43140.875</c:v>
                </c:pt>
                <c:pt idx="427">
                  <c:v>43140.895833333336</c:v>
                </c:pt>
                <c:pt idx="428">
                  <c:v>43140.916666666664</c:v>
                </c:pt>
                <c:pt idx="429">
                  <c:v>43140.9375</c:v>
                </c:pt>
                <c:pt idx="430">
                  <c:v>43140.958333333336</c:v>
                </c:pt>
                <c:pt idx="431">
                  <c:v>43140.979166666664</c:v>
                </c:pt>
                <c:pt idx="432">
                  <c:v>43141</c:v>
                </c:pt>
                <c:pt idx="433">
                  <c:v>43141.020833333336</c:v>
                </c:pt>
                <c:pt idx="434">
                  <c:v>43141.041666666664</c:v>
                </c:pt>
                <c:pt idx="435">
                  <c:v>43141.0625</c:v>
                </c:pt>
                <c:pt idx="436">
                  <c:v>43141.083333333336</c:v>
                </c:pt>
                <c:pt idx="437">
                  <c:v>43141.104166666664</c:v>
                </c:pt>
                <c:pt idx="438">
                  <c:v>43141.125</c:v>
                </c:pt>
                <c:pt idx="439">
                  <c:v>43141.145833333336</c:v>
                </c:pt>
                <c:pt idx="440">
                  <c:v>43141.166666666664</c:v>
                </c:pt>
                <c:pt idx="441">
                  <c:v>43141.1875</c:v>
                </c:pt>
                <c:pt idx="442">
                  <c:v>43141.208333333336</c:v>
                </c:pt>
                <c:pt idx="443">
                  <c:v>43141.229166666664</c:v>
                </c:pt>
                <c:pt idx="444">
                  <c:v>43141.25</c:v>
                </c:pt>
                <c:pt idx="445">
                  <c:v>43141.270833333336</c:v>
                </c:pt>
                <c:pt idx="446">
                  <c:v>43141.291666666664</c:v>
                </c:pt>
                <c:pt idx="447">
                  <c:v>43141.3125</c:v>
                </c:pt>
                <c:pt idx="448">
                  <c:v>43141.333333333336</c:v>
                </c:pt>
                <c:pt idx="449">
                  <c:v>43141.354166666664</c:v>
                </c:pt>
                <c:pt idx="450">
                  <c:v>43141.375</c:v>
                </c:pt>
                <c:pt idx="451">
                  <c:v>43141.395833333336</c:v>
                </c:pt>
                <c:pt idx="452">
                  <c:v>43141.416666666664</c:v>
                </c:pt>
                <c:pt idx="453">
                  <c:v>43141.4375</c:v>
                </c:pt>
                <c:pt idx="454">
                  <c:v>43141.458333333336</c:v>
                </c:pt>
                <c:pt idx="455">
                  <c:v>43141.479166666664</c:v>
                </c:pt>
                <c:pt idx="456">
                  <c:v>43141.5</c:v>
                </c:pt>
                <c:pt idx="457">
                  <c:v>43141.520833333336</c:v>
                </c:pt>
                <c:pt idx="458">
                  <c:v>43141.541666666664</c:v>
                </c:pt>
                <c:pt idx="459">
                  <c:v>43141.5625</c:v>
                </c:pt>
                <c:pt idx="460">
                  <c:v>43141.583333333336</c:v>
                </c:pt>
                <c:pt idx="461">
                  <c:v>43141.604166666664</c:v>
                </c:pt>
                <c:pt idx="462">
                  <c:v>43141.625</c:v>
                </c:pt>
                <c:pt idx="463">
                  <c:v>43141.645833333336</c:v>
                </c:pt>
                <c:pt idx="464">
                  <c:v>43141.666666666664</c:v>
                </c:pt>
                <c:pt idx="465">
                  <c:v>43141.6875</c:v>
                </c:pt>
                <c:pt idx="466">
                  <c:v>43141.708333333336</c:v>
                </c:pt>
                <c:pt idx="467">
                  <c:v>43141.729166666664</c:v>
                </c:pt>
                <c:pt idx="468">
                  <c:v>43141.75</c:v>
                </c:pt>
                <c:pt idx="469">
                  <c:v>43141.770833333336</c:v>
                </c:pt>
                <c:pt idx="470">
                  <c:v>43141.791666666664</c:v>
                </c:pt>
                <c:pt idx="471">
                  <c:v>43141.8125</c:v>
                </c:pt>
                <c:pt idx="472">
                  <c:v>43141.833333333336</c:v>
                </c:pt>
                <c:pt idx="473">
                  <c:v>43141.854166666664</c:v>
                </c:pt>
                <c:pt idx="474">
                  <c:v>43141.875</c:v>
                </c:pt>
                <c:pt idx="475">
                  <c:v>43141.895833333336</c:v>
                </c:pt>
                <c:pt idx="476">
                  <c:v>43141.916666666664</c:v>
                </c:pt>
                <c:pt idx="477">
                  <c:v>43141.9375</c:v>
                </c:pt>
                <c:pt idx="478">
                  <c:v>43141.958333333336</c:v>
                </c:pt>
                <c:pt idx="479">
                  <c:v>43141.979166666664</c:v>
                </c:pt>
                <c:pt idx="480">
                  <c:v>43142</c:v>
                </c:pt>
                <c:pt idx="481">
                  <c:v>43142.020833333336</c:v>
                </c:pt>
                <c:pt idx="482">
                  <c:v>43142.041666666664</c:v>
                </c:pt>
                <c:pt idx="483">
                  <c:v>43142.0625</c:v>
                </c:pt>
                <c:pt idx="484">
                  <c:v>43142.083333333336</c:v>
                </c:pt>
                <c:pt idx="485">
                  <c:v>43142.104166666664</c:v>
                </c:pt>
                <c:pt idx="486">
                  <c:v>43142.125</c:v>
                </c:pt>
                <c:pt idx="487">
                  <c:v>43142.145833333336</c:v>
                </c:pt>
                <c:pt idx="488">
                  <c:v>43142.166666666664</c:v>
                </c:pt>
                <c:pt idx="489">
                  <c:v>43142.1875</c:v>
                </c:pt>
                <c:pt idx="490">
                  <c:v>43142.208333333336</c:v>
                </c:pt>
                <c:pt idx="491">
                  <c:v>43142.229166666664</c:v>
                </c:pt>
                <c:pt idx="492">
                  <c:v>43142.25</c:v>
                </c:pt>
                <c:pt idx="493">
                  <c:v>43142.270833333336</c:v>
                </c:pt>
                <c:pt idx="494">
                  <c:v>43142.291666666664</c:v>
                </c:pt>
                <c:pt idx="495">
                  <c:v>43142.3125</c:v>
                </c:pt>
                <c:pt idx="496">
                  <c:v>43142.333333333336</c:v>
                </c:pt>
                <c:pt idx="497">
                  <c:v>43142.354166666664</c:v>
                </c:pt>
                <c:pt idx="498">
                  <c:v>43142.375</c:v>
                </c:pt>
                <c:pt idx="499">
                  <c:v>43142.395833333336</c:v>
                </c:pt>
                <c:pt idx="500">
                  <c:v>43142.416666666664</c:v>
                </c:pt>
                <c:pt idx="501">
                  <c:v>43142.4375</c:v>
                </c:pt>
                <c:pt idx="502">
                  <c:v>43142.458333333336</c:v>
                </c:pt>
                <c:pt idx="503">
                  <c:v>43142.479166666664</c:v>
                </c:pt>
                <c:pt idx="504">
                  <c:v>43142.5</c:v>
                </c:pt>
                <c:pt idx="505">
                  <c:v>43142.520833333336</c:v>
                </c:pt>
                <c:pt idx="506">
                  <c:v>43142.541666666664</c:v>
                </c:pt>
                <c:pt idx="507">
                  <c:v>43142.5625</c:v>
                </c:pt>
                <c:pt idx="508">
                  <c:v>43142.583333333336</c:v>
                </c:pt>
                <c:pt idx="509">
                  <c:v>43142.604166666664</c:v>
                </c:pt>
                <c:pt idx="510">
                  <c:v>43142.625</c:v>
                </c:pt>
                <c:pt idx="511">
                  <c:v>43142.645833333336</c:v>
                </c:pt>
                <c:pt idx="512">
                  <c:v>43142.666666666664</c:v>
                </c:pt>
                <c:pt idx="513">
                  <c:v>43142.6875</c:v>
                </c:pt>
                <c:pt idx="514">
                  <c:v>43142.708333333336</c:v>
                </c:pt>
                <c:pt idx="515">
                  <c:v>43142.729166666664</c:v>
                </c:pt>
                <c:pt idx="516">
                  <c:v>43142.75</c:v>
                </c:pt>
                <c:pt idx="517">
                  <c:v>43142.770833333336</c:v>
                </c:pt>
                <c:pt idx="518">
                  <c:v>43142.791666666664</c:v>
                </c:pt>
                <c:pt idx="519">
                  <c:v>43142.8125</c:v>
                </c:pt>
                <c:pt idx="520">
                  <c:v>43142.833333333336</c:v>
                </c:pt>
                <c:pt idx="521">
                  <c:v>43142.854166666664</c:v>
                </c:pt>
                <c:pt idx="522">
                  <c:v>43142.875</c:v>
                </c:pt>
                <c:pt idx="523">
                  <c:v>43142.895833333336</c:v>
                </c:pt>
                <c:pt idx="524">
                  <c:v>43142.916666666664</c:v>
                </c:pt>
                <c:pt idx="525">
                  <c:v>43142.9375</c:v>
                </c:pt>
                <c:pt idx="526">
                  <c:v>43142.958333333336</c:v>
                </c:pt>
                <c:pt idx="527">
                  <c:v>43142.979166666664</c:v>
                </c:pt>
                <c:pt idx="528">
                  <c:v>43143</c:v>
                </c:pt>
                <c:pt idx="529">
                  <c:v>43143.020833333336</c:v>
                </c:pt>
                <c:pt idx="530">
                  <c:v>43143.041666666664</c:v>
                </c:pt>
                <c:pt idx="531">
                  <c:v>43143.0625</c:v>
                </c:pt>
                <c:pt idx="532">
                  <c:v>43143.083333333336</c:v>
                </c:pt>
                <c:pt idx="533">
                  <c:v>43143.104166666664</c:v>
                </c:pt>
                <c:pt idx="534">
                  <c:v>43143.125</c:v>
                </c:pt>
                <c:pt idx="535">
                  <c:v>43143.145833333336</c:v>
                </c:pt>
                <c:pt idx="536">
                  <c:v>43143.166666666664</c:v>
                </c:pt>
                <c:pt idx="537">
                  <c:v>43143.1875</c:v>
                </c:pt>
                <c:pt idx="538">
                  <c:v>43143.208333333336</c:v>
                </c:pt>
                <c:pt idx="539">
                  <c:v>43143.229166666664</c:v>
                </c:pt>
                <c:pt idx="540">
                  <c:v>43143.25</c:v>
                </c:pt>
                <c:pt idx="541">
                  <c:v>43143.270833333336</c:v>
                </c:pt>
                <c:pt idx="542">
                  <c:v>43143.291666666664</c:v>
                </c:pt>
                <c:pt idx="543">
                  <c:v>43143.3125</c:v>
                </c:pt>
                <c:pt idx="544">
                  <c:v>43143.333333333336</c:v>
                </c:pt>
                <c:pt idx="545">
                  <c:v>43143.354166666664</c:v>
                </c:pt>
                <c:pt idx="546">
                  <c:v>43143.375</c:v>
                </c:pt>
                <c:pt idx="547">
                  <c:v>43143.395833333336</c:v>
                </c:pt>
                <c:pt idx="548">
                  <c:v>43143.416666666664</c:v>
                </c:pt>
                <c:pt idx="549">
                  <c:v>43143.4375</c:v>
                </c:pt>
                <c:pt idx="550">
                  <c:v>43143.458333333336</c:v>
                </c:pt>
                <c:pt idx="551">
                  <c:v>43143.479166666664</c:v>
                </c:pt>
                <c:pt idx="552">
                  <c:v>43143.5</c:v>
                </c:pt>
                <c:pt idx="553">
                  <c:v>43143.520833333336</c:v>
                </c:pt>
                <c:pt idx="554">
                  <c:v>43143.541666666664</c:v>
                </c:pt>
                <c:pt idx="555">
                  <c:v>43143.5625</c:v>
                </c:pt>
                <c:pt idx="556">
                  <c:v>43143.583333333336</c:v>
                </c:pt>
                <c:pt idx="557">
                  <c:v>43143.604166666664</c:v>
                </c:pt>
                <c:pt idx="558">
                  <c:v>43143.625</c:v>
                </c:pt>
                <c:pt idx="559">
                  <c:v>43143.645833333336</c:v>
                </c:pt>
                <c:pt idx="560">
                  <c:v>43143.666666666664</c:v>
                </c:pt>
                <c:pt idx="561">
                  <c:v>43143.6875</c:v>
                </c:pt>
                <c:pt idx="562">
                  <c:v>43143.708333333336</c:v>
                </c:pt>
                <c:pt idx="563">
                  <c:v>43143.729166666664</c:v>
                </c:pt>
                <c:pt idx="564">
                  <c:v>43143.75</c:v>
                </c:pt>
                <c:pt idx="565">
                  <c:v>43143.770833333336</c:v>
                </c:pt>
                <c:pt idx="566">
                  <c:v>43143.791666666664</c:v>
                </c:pt>
                <c:pt idx="567">
                  <c:v>43143.8125</c:v>
                </c:pt>
                <c:pt idx="568">
                  <c:v>43143.833333333336</c:v>
                </c:pt>
                <c:pt idx="569">
                  <c:v>43143.854166666664</c:v>
                </c:pt>
                <c:pt idx="570">
                  <c:v>43143.875</c:v>
                </c:pt>
                <c:pt idx="571">
                  <c:v>43143.895833333336</c:v>
                </c:pt>
                <c:pt idx="572">
                  <c:v>43143.916666666664</c:v>
                </c:pt>
                <c:pt idx="573">
                  <c:v>43143.9375</c:v>
                </c:pt>
                <c:pt idx="574">
                  <c:v>43143.958333333336</c:v>
                </c:pt>
                <c:pt idx="575">
                  <c:v>43143.979166666664</c:v>
                </c:pt>
                <c:pt idx="576">
                  <c:v>43144</c:v>
                </c:pt>
                <c:pt idx="577">
                  <c:v>43144.020833333336</c:v>
                </c:pt>
                <c:pt idx="578">
                  <c:v>43144.041666666664</c:v>
                </c:pt>
                <c:pt idx="579">
                  <c:v>43144.0625</c:v>
                </c:pt>
                <c:pt idx="580">
                  <c:v>43144.083333333336</c:v>
                </c:pt>
                <c:pt idx="581">
                  <c:v>43144.104166666664</c:v>
                </c:pt>
                <c:pt idx="582">
                  <c:v>43144.125</c:v>
                </c:pt>
                <c:pt idx="583">
                  <c:v>43144.145833333336</c:v>
                </c:pt>
                <c:pt idx="584">
                  <c:v>43144.166666666664</c:v>
                </c:pt>
                <c:pt idx="585">
                  <c:v>43144.1875</c:v>
                </c:pt>
                <c:pt idx="586">
                  <c:v>43144.208333333336</c:v>
                </c:pt>
                <c:pt idx="587">
                  <c:v>43144.229166666664</c:v>
                </c:pt>
                <c:pt idx="588">
                  <c:v>43144.25</c:v>
                </c:pt>
                <c:pt idx="589">
                  <c:v>43144.270833333336</c:v>
                </c:pt>
                <c:pt idx="590">
                  <c:v>43144.291666666664</c:v>
                </c:pt>
                <c:pt idx="591">
                  <c:v>43144.3125</c:v>
                </c:pt>
                <c:pt idx="592">
                  <c:v>43144.333333333336</c:v>
                </c:pt>
                <c:pt idx="593">
                  <c:v>43144.354166666664</c:v>
                </c:pt>
                <c:pt idx="594">
                  <c:v>43144.375</c:v>
                </c:pt>
                <c:pt idx="595">
                  <c:v>43144.395833333336</c:v>
                </c:pt>
                <c:pt idx="596">
                  <c:v>43144.416666666664</c:v>
                </c:pt>
                <c:pt idx="597">
                  <c:v>43144.4375</c:v>
                </c:pt>
                <c:pt idx="598">
                  <c:v>43144.458333333336</c:v>
                </c:pt>
                <c:pt idx="599">
                  <c:v>43144.479166666664</c:v>
                </c:pt>
                <c:pt idx="600">
                  <c:v>43144.5</c:v>
                </c:pt>
                <c:pt idx="601">
                  <c:v>43144.520833333336</c:v>
                </c:pt>
                <c:pt idx="602">
                  <c:v>43144.541666666664</c:v>
                </c:pt>
                <c:pt idx="603">
                  <c:v>43144.5625</c:v>
                </c:pt>
                <c:pt idx="604">
                  <c:v>43144.583333333336</c:v>
                </c:pt>
                <c:pt idx="605">
                  <c:v>43144.604166666664</c:v>
                </c:pt>
                <c:pt idx="606">
                  <c:v>43144.625</c:v>
                </c:pt>
                <c:pt idx="607">
                  <c:v>43144.645833333336</c:v>
                </c:pt>
                <c:pt idx="608">
                  <c:v>43144.666666666664</c:v>
                </c:pt>
                <c:pt idx="609">
                  <c:v>43144.6875</c:v>
                </c:pt>
                <c:pt idx="610">
                  <c:v>43144.708333333336</c:v>
                </c:pt>
                <c:pt idx="611">
                  <c:v>43144.729166666664</c:v>
                </c:pt>
                <c:pt idx="612">
                  <c:v>43144.75</c:v>
                </c:pt>
                <c:pt idx="613">
                  <c:v>43144.770833333336</c:v>
                </c:pt>
                <c:pt idx="614">
                  <c:v>43144.791666666664</c:v>
                </c:pt>
                <c:pt idx="615">
                  <c:v>43144.8125</c:v>
                </c:pt>
                <c:pt idx="616">
                  <c:v>43144.833333333336</c:v>
                </c:pt>
                <c:pt idx="617">
                  <c:v>43144.854166666664</c:v>
                </c:pt>
                <c:pt idx="618">
                  <c:v>43144.875</c:v>
                </c:pt>
                <c:pt idx="619">
                  <c:v>43144.895833333336</c:v>
                </c:pt>
                <c:pt idx="620">
                  <c:v>43144.916666666664</c:v>
                </c:pt>
                <c:pt idx="621">
                  <c:v>43144.9375</c:v>
                </c:pt>
                <c:pt idx="622">
                  <c:v>43144.958333333336</c:v>
                </c:pt>
                <c:pt idx="623">
                  <c:v>43144.979166666664</c:v>
                </c:pt>
                <c:pt idx="624">
                  <c:v>43145</c:v>
                </c:pt>
                <c:pt idx="625">
                  <c:v>43145.020833333336</c:v>
                </c:pt>
                <c:pt idx="626">
                  <c:v>43145.041666666664</c:v>
                </c:pt>
                <c:pt idx="627">
                  <c:v>43145.0625</c:v>
                </c:pt>
                <c:pt idx="628">
                  <c:v>43145.083333333336</c:v>
                </c:pt>
                <c:pt idx="629">
                  <c:v>43145.104166666664</c:v>
                </c:pt>
                <c:pt idx="630">
                  <c:v>43145.125</c:v>
                </c:pt>
                <c:pt idx="631">
                  <c:v>43145.145833333336</c:v>
                </c:pt>
                <c:pt idx="632">
                  <c:v>43145.166666666664</c:v>
                </c:pt>
                <c:pt idx="633">
                  <c:v>43145.1875</c:v>
                </c:pt>
                <c:pt idx="634">
                  <c:v>43145.208333333336</c:v>
                </c:pt>
                <c:pt idx="635">
                  <c:v>43145.229166666664</c:v>
                </c:pt>
                <c:pt idx="636">
                  <c:v>43145.25</c:v>
                </c:pt>
                <c:pt idx="637">
                  <c:v>43145.270833333336</c:v>
                </c:pt>
                <c:pt idx="638">
                  <c:v>43145.291666666664</c:v>
                </c:pt>
                <c:pt idx="639">
                  <c:v>43145.3125</c:v>
                </c:pt>
                <c:pt idx="640">
                  <c:v>43145.333333333336</c:v>
                </c:pt>
                <c:pt idx="641">
                  <c:v>43145.354166666664</c:v>
                </c:pt>
                <c:pt idx="642">
                  <c:v>43145.375</c:v>
                </c:pt>
                <c:pt idx="643">
                  <c:v>43145.395833333336</c:v>
                </c:pt>
                <c:pt idx="644">
                  <c:v>43145.416666666664</c:v>
                </c:pt>
                <c:pt idx="645">
                  <c:v>43145.4375</c:v>
                </c:pt>
                <c:pt idx="646">
                  <c:v>43145.458333333336</c:v>
                </c:pt>
                <c:pt idx="647">
                  <c:v>43145.479166666664</c:v>
                </c:pt>
                <c:pt idx="648">
                  <c:v>43145.5</c:v>
                </c:pt>
                <c:pt idx="649">
                  <c:v>43145.520833333336</c:v>
                </c:pt>
                <c:pt idx="650">
                  <c:v>43145.541666666664</c:v>
                </c:pt>
                <c:pt idx="651">
                  <c:v>43145.5625</c:v>
                </c:pt>
                <c:pt idx="652">
                  <c:v>43145.583333333336</c:v>
                </c:pt>
                <c:pt idx="653">
                  <c:v>43145.604166666664</c:v>
                </c:pt>
                <c:pt idx="654">
                  <c:v>43145.625</c:v>
                </c:pt>
                <c:pt idx="655">
                  <c:v>43145.645833333336</c:v>
                </c:pt>
                <c:pt idx="656">
                  <c:v>43145.666666666664</c:v>
                </c:pt>
                <c:pt idx="657">
                  <c:v>43145.6875</c:v>
                </c:pt>
                <c:pt idx="658">
                  <c:v>43145.708333333336</c:v>
                </c:pt>
                <c:pt idx="659">
                  <c:v>43145.729166666664</c:v>
                </c:pt>
                <c:pt idx="660">
                  <c:v>43145.75</c:v>
                </c:pt>
                <c:pt idx="661">
                  <c:v>43145.770833333336</c:v>
                </c:pt>
                <c:pt idx="662">
                  <c:v>43145.791666666664</c:v>
                </c:pt>
                <c:pt idx="663">
                  <c:v>43145.8125</c:v>
                </c:pt>
                <c:pt idx="664">
                  <c:v>43145.833333333336</c:v>
                </c:pt>
                <c:pt idx="665">
                  <c:v>43145.854166666664</c:v>
                </c:pt>
                <c:pt idx="666">
                  <c:v>43145.875</c:v>
                </c:pt>
                <c:pt idx="667">
                  <c:v>43145.895833333336</c:v>
                </c:pt>
                <c:pt idx="668">
                  <c:v>43145.916666666664</c:v>
                </c:pt>
                <c:pt idx="669">
                  <c:v>43145.9375</c:v>
                </c:pt>
                <c:pt idx="670">
                  <c:v>43145.958333333336</c:v>
                </c:pt>
                <c:pt idx="671">
                  <c:v>43145.979166666664</c:v>
                </c:pt>
                <c:pt idx="672">
                  <c:v>43146</c:v>
                </c:pt>
                <c:pt idx="673">
                  <c:v>43146.020833333336</c:v>
                </c:pt>
                <c:pt idx="674">
                  <c:v>43146.041666666664</c:v>
                </c:pt>
                <c:pt idx="675">
                  <c:v>43146.0625</c:v>
                </c:pt>
                <c:pt idx="676">
                  <c:v>43146.083333333336</c:v>
                </c:pt>
                <c:pt idx="677">
                  <c:v>43146.104166666664</c:v>
                </c:pt>
                <c:pt idx="678">
                  <c:v>43146.125</c:v>
                </c:pt>
                <c:pt idx="679">
                  <c:v>43146.145833333336</c:v>
                </c:pt>
                <c:pt idx="680">
                  <c:v>43146.166666666664</c:v>
                </c:pt>
                <c:pt idx="681">
                  <c:v>43146.1875</c:v>
                </c:pt>
                <c:pt idx="682">
                  <c:v>43146.208333333336</c:v>
                </c:pt>
                <c:pt idx="683">
                  <c:v>43146.229166666664</c:v>
                </c:pt>
                <c:pt idx="684">
                  <c:v>43146.25</c:v>
                </c:pt>
                <c:pt idx="685">
                  <c:v>43146.270833333336</c:v>
                </c:pt>
                <c:pt idx="686">
                  <c:v>43146.291666666664</c:v>
                </c:pt>
                <c:pt idx="687">
                  <c:v>43146.3125</c:v>
                </c:pt>
                <c:pt idx="688">
                  <c:v>43146.333333333336</c:v>
                </c:pt>
                <c:pt idx="689">
                  <c:v>43146.354166666664</c:v>
                </c:pt>
                <c:pt idx="690">
                  <c:v>43146.375</c:v>
                </c:pt>
                <c:pt idx="691">
                  <c:v>43146.395833333336</c:v>
                </c:pt>
                <c:pt idx="692">
                  <c:v>43146.416666666664</c:v>
                </c:pt>
                <c:pt idx="693">
                  <c:v>43146.4375</c:v>
                </c:pt>
                <c:pt idx="694">
                  <c:v>43146.458333333336</c:v>
                </c:pt>
                <c:pt idx="695">
                  <c:v>43146.479166666664</c:v>
                </c:pt>
                <c:pt idx="696">
                  <c:v>43146.5</c:v>
                </c:pt>
                <c:pt idx="697">
                  <c:v>43146.520833333336</c:v>
                </c:pt>
                <c:pt idx="698">
                  <c:v>43146.541666666664</c:v>
                </c:pt>
                <c:pt idx="699">
                  <c:v>43146.5625</c:v>
                </c:pt>
                <c:pt idx="700">
                  <c:v>43146.583333333336</c:v>
                </c:pt>
                <c:pt idx="701">
                  <c:v>43146.604166666664</c:v>
                </c:pt>
                <c:pt idx="702">
                  <c:v>43146.625</c:v>
                </c:pt>
                <c:pt idx="703">
                  <c:v>43146.645833333336</c:v>
                </c:pt>
                <c:pt idx="704">
                  <c:v>43146.666666666664</c:v>
                </c:pt>
                <c:pt idx="705">
                  <c:v>43146.6875</c:v>
                </c:pt>
                <c:pt idx="706">
                  <c:v>43146.708333333336</c:v>
                </c:pt>
                <c:pt idx="707">
                  <c:v>43146.729166666664</c:v>
                </c:pt>
                <c:pt idx="708">
                  <c:v>43146.75</c:v>
                </c:pt>
                <c:pt idx="709">
                  <c:v>43146.770833333336</c:v>
                </c:pt>
                <c:pt idx="710">
                  <c:v>43146.791666666664</c:v>
                </c:pt>
                <c:pt idx="711">
                  <c:v>43146.8125</c:v>
                </c:pt>
                <c:pt idx="712">
                  <c:v>43146.833333333336</c:v>
                </c:pt>
                <c:pt idx="713">
                  <c:v>43146.854166666664</c:v>
                </c:pt>
                <c:pt idx="714">
                  <c:v>43146.875</c:v>
                </c:pt>
                <c:pt idx="715">
                  <c:v>43146.895833333336</c:v>
                </c:pt>
                <c:pt idx="716">
                  <c:v>43146.916666666664</c:v>
                </c:pt>
                <c:pt idx="717">
                  <c:v>43146.9375</c:v>
                </c:pt>
                <c:pt idx="718">
                  <c:v>43146.958333333336</c:v>
                </c:pt>
                <c:pt idx="719">
                  <c:v>43146.979166666664</c:v>
                </c:pt>
                <c:pt idx="720">
                  <c:v>43147</c:v>
                </c:pt>
                <c:pt idx="721">
                  <c:v>43147.020833333336</c:v>
                </c:pt>
                <c:pt idx="722">
                  <c:v>43147.041666666664</c:v>
                </c:pt>
                <c:pt idx="723">
                  <c:v>43147.0625</c:v>
                </c:pt>
                <c:pt idx="724">
                  <c:v>43147.083333333336</c:v>
                </c:pt>
                <c:pt idx="725">
                  <c:v>43147.104166666664</c:v>
                </c:pt>
                <c:pt idx="726">
                  <c:v>43147.125</c:v>
                </c:pt>
                <c:pt idx="727">
                  <c:v>43147.145833333336</c:v>
                </c:pt>
                <c:pt idx="728">
                  <c:v>43147.166666666664</c:v>
                </c:pt>
                <c:pt idx="729">
                  <c:v>43147.1875</c:v>
                </c:pt>
                <c:pt idx="730">
                  <c:v>43147.208333333336</c:v>
                </c:pt>
                <c:pt idx="731">
                  <c:v>43147.229166666664</c:v>
                </c:pt>
                <c:pt idx="732">
                  <c:v>43147.25</c:v>
                </c:pt>
                <c:pt idx="733">
                  <c:v>43147.270833333336</c:v>
                </c:pt>
                <c:pt idx="734">
                  <c:v>43147.291666666664</c:v>
                </c:pt>
                <c:pt idx="735">
                  <c:v>43147.3125</c:v>
                </c:pt>
                <c:pt idx="736">
                  <c:v>43147.333333333336</c:v>
                </c:pt>
                <c:pt idx="737">
                  <c:v>43147.354166666664</c:v>
                </c:pt>
                <c:pt idx="738">
                  <c:v>43147.375</c:v>
                </c:pt>
                <c:pt idx="739">
                  <c:v>43147.395833333336</c:v>
                </c:pt>
                <c:pt idx="740">
                  <c:v>43147.416666666664</c:v>
                </c:pt>
                <c:pt idx="741">
                  <c:v>43147.4375</c:v>
                </c:pt>
                <c:pt idx="742">
                  <c:v>43147.458333333336</c:v>
                </c:pt>
                <c:pt idx="743">
                  <c:v>43147.479166666664</c:v>
                </c:pt>
                <c:pt idx="744">
                  <c:v>43147.5</c:v>
                </c:pt>
                <c:pt idx="745">
                  <c:v>43147.520833333336</c:v>
                </c:pt>
                <c:pt idx="746">
                  <c:v>43147.541666666664</c:v>
                </c:pt>
                <c:pt idx="747">
                  <c:v>43147.5625</c:v>
                </c:pt>
                <c:pt idx="748">
                  <c:v>43147.583333333336</c:v>
                </c:pt>
                <c:pt idx="749">
                  <c:v>43147.604166666664</c:v>
                </c:pt>
                <c:pt idx="750">
                  <c:v>43147.625</c:v>
                </c:pt>
                <c:pt idx="751">
                  <c:v>43147.645833333336</c:v>
                </c:pt>
                <c:pt idx="752">
                  <c:v>43147.666666666664</c:v>
                </c:pt>
                <c:pt idx="753">
                  <c:v>43147.6875</c:v>
                </c:pt>
                <c:pt idx="754">
                  <c:v>43147.708333333336</c:v>
                </c:pt>
                <c:pt idx="755">
                  <c:v>43147.729166666664</c:v>
                </c:pt>
                <c:pt idx="756">
                  <c:v>43147.75</c:v>
                </c:pt>
                <c:pt idx="757">
                  <c:v>43147.770833333336</c:v>
                </c:pt>
                <c:pt idx="758">
                  <c:v>43147.791666666664</c:v>
                </c:pt>
                <c:pt idx="759">
                  <c:v>43147.8125</c:v>
                </c:pt>
                <c:pt idx="760">
                  <c:v>43147.833333333336</c:v>
                </c:pt>
                <c:pt idx="761">
                  <c:v>43147.854166666664</c:v>
                </c:pt>
                <c:pt idx="762">
                  <c:v>43147.875</c:v>
                </c:pt>
                <c:pt idx="763">
                  <c:v>43147.895833333336</c:v>
                </c:pt>
                <c:pt idx="764">
                  <c:v>43147.916666666664</c:v>
                </c:pt>
                <c:pt idx="765">
                  <c:v>43147.9375</c:v>
                </c:pt>
                <c:pt idx="766">
                  <c:v>43147.958333333336</c:v>
                </c:pt>
                <c:pt idx="767">
                  <c:v>43147.979166666664</c:v>
                </c:pt>
                <c:pt idx="768">
                  <c:v>43148</c:v>
                </c:pt>
                <c:pt idx="769">
                  <c:v>43148.020833333336</c:v>
                </c:pt>
                <c:pt idx="770">
                  <c:v>43148.041666666664</c:v>
                </c:pt>
                <c:pt idx="771">
                  <c:v>43148.0625</c:v>
                </c:pt>
                <c:pt idx="772">
                  <c:v>43148.083333333336</c:v>
                </c:pt>
                <c:pt idx="773">
                  <c:v>43148.104166666664</c:v>
                </c:pt>
                <c:pt idx="774">
                  <c:v>43148.125</c:v>
                </c:pt>
                <c:pt idx="775">
                  <c:v>43148.145833333336</c:v>
                </c:pt>
                <c:pt idx="776">
                  <c:v>43148.166666666664</c:v>
                </c:pt>
                <c:pt idx="777">
                  <c:v>43148.1875</c:v>
                </c:pt>
                <c:pt idx="778">
                  <c:v>43148.208333333336</c:v>
                </c:pt>
                <c:pt idx="779">
                  <c:v>43148.229166666664</c:v>
                </c:pt>
                <c:pt idx="780">
                  <c:v>43148.25</c:v>
                </c:pt>
                <c:pt idx="781">
                  <c:v>43148.270833333336</c:v>
                </c:pt>
                <c:pt idx="782">
                  <c:v>43148.291666666664</c:v>
                </c:pt>
                <c:pt idx="783">
                  <c:v>43148.3125</c:v>
                </c:pt>
                <c:pt idx="784">
                  <c:v>43148.333333333336</c:v>
                </c:pt>
                <c:pt idx="785">
                  <c:v>43148.354166666664</c:v>
                </c:pt>
                <c:pt idx="786">
                  <c:v>43148.375</c:v>
                </c:pt>
                <c:pt idx="787">
                  <c:v>43148.395833333336</c:v>
                </c:pt>
                <c:pt idx="788">
                  <c:v>43148.416666666664</c:v>
                </c:pt>
                <c:pt idx="789">
                  <c:v>43148.4375</c:v>
                </c:pt>
                <c:pt idx="790">
                  <c:v>43148.458333333336</c:v>
                </c:pt>
                <c:pt idx="791">
                  <c:v>43148.479166666664</c:v>
                </c:pt>
                <c:pt idx="792">
                  <c:v>43148.5</c:v>
                </c:pt>
                <c:pt idx="793">
                  <c:v>43148.520833333336</c:v>
                </c:pt>
                <c:pt idx="794">
                  <c:v>43148.541666666664</c:v>
                </c:pt>
                <c:pt idx="795">
                  <c:v>43148.5625</c:v>
                </c:pt>
                <c:pt idx="796">
                  <c:v>43148.583333333336</c:v>
                </c:pt>
                <c:pt idx="797">
                  <c:v>43148.604166666664</c:v>
                </c:pt>
                <c:pt idx="798">
                  <c:v>43148.625</c:v>
                </c:pt>
                <c:pt idx="799">
                  <c:v>43148.645833333336</c:v>
                </c:pt>
                <c:pt idx="800">
                  <c:v>43148.666666666664</c:v>
                </c:pt>
                <c:pt idx="801">
                  <c:v>43148.6875</c:v>
                </c:pt>
                <c:pt idx="802">
                  <c:v>43148.708333333336</c:v>
                </c:pt>
                <c:pt idx="803">
                  <c:v>43148.729166666664</c:v>
                </c:pt>
                <c:pt idx="804">
                  <c:v>43148.75</c:v>
                </c:pt>
                <c:pt idx="805">
                  <c:v>43148.770833333336</c:v>
                </c:pt>
                <c:pt idx="806">
                  <c:v>43148.791666666664</c:v>
                </c:pt>
                <c:pt idx="807">
                  <c:v>43148.8125</c:v>
                </c:pt>
                <c:pt idx="808">
                  <c:v>43148.833333333336</c:v>
                </c:pt>
                <c:pt idx="809">
                  <c:v>43148.854166666664</c:v>
                </c:pt>
                <c:pt idx="810">
                  <c:v>43148.875</c:v>
                </c:pt>
                <c:pt idx="811">
                  <c:v>43148.895833333336</c:v>
                </c:pt>
                <c:pt idx="812">
                  <c:v>43148.916666666664</c:v>
                </c:pt>
                <c:pt idx="813">
                  <c:v>43148.9375</c:v>
                </c:pt>
                <c:pt idx="814">
                  <c:v>43148.958333333336</c:v>
                </c:pt>
                <c:pt idx="815">
                  <c:v>43148.979166666664</c:v>
                </c:pt>
                <c:pt idx="816">
                  <c:v>43149</c:v>
                </c:pt>
                <c:pt idx="817">
                  <c:v>43149.020833333336</c:v>
                </c:pt>
                <c:pt idx="818">
                  <c:v>43149.041666666664</c:v>
                </c:pt>
                <c:pt idx="819">
                  <c:v>43149.0625</c:v>
                </c:pt>
                <c:pt idx="820">
                  <c:v>43149.083333333336</c:v>
                </c:pt>
                <c:pt idx="821">
                  <c:v>43149.104166666664</c:v>
                </c:pt>
                <c:pt idx="822">
                  <c:v>43149.125</c:v>
                </c:pt>
                <c:pt idx="823">
                  <c:v>43149.145833333336</c:v>
                </c:pt>
                <c:pt idx="824">
                  <c:v>43149.166666666664</c:v>
                </c:pt>
                <c:pt idx="825">
                  <c:v>43149.1875</c:v>
                </c:pt>
                <c:pt idx="826">
                  <c:v>43149.208333333336</c:v>
                </c:pt>
                <c:pt idx="827">
                  <c:v>43149.229166666664</c:v>
                </c:pt>
                <c:pt idx="828">
                  <c:v>43149.25</c:v>
                </c:pt>
                <c:pt idx="829">
                  <c:v>43149.270833333336</c:v>
                </c:pt>
                <c:pt idx="830">
                  <c:v>43149.291666666664</c:v>
                </c:pt>
                <c:pt idx="831">
                  <c:v>43149.3125</c:v>
                </c:pt>
                <c:pt idx="832">
                  <c:v>43149.333333333336</c:v>
                </c:pt>
                <c:pt idx="833">
                  <c:v>43149.354166666664</c:v>
                </c:pt>
                <c:pt idx="834">
                  <c:v>43149.375</c:v>
                </c:pt>
                <c:pt idx="835">
                  <c:v>43149.395833333336</c:v>
                </c:pt>
                <c:pt idx="836">
                  <c:v>43149.416666666664</c:v>
                </c:pt>
                <c:pt idx="837">
                  <c:v>43149.4375</c:v>
                </c:pt>
                <c:pt idx="838">
                  <c:v>43149.458333333336</c:v>
                </c:pt>
                <c:pt idx="839">
                  <c:v>43149.479166666664</c:v>
                </c:pt>
                <c:pt idx="840">
                  <c:v>43149.5</c:v>
                </c:pt>
                <c:pt idx="841">
                  <c:v>43149.520833333336</c:v>
                </c:pt>
                <c:pt idx="842">
                  <c:v>43149.541666666664</c:v>
                </c:pt>
                <c:pt idx="843">
                  <c:v>43149.5625</c:v>
                </c:pt>
                <c:pt idx="844">
                  <c:v>43149.583333333336</c:v>
                </c:pt>
                <c:pt idx="845">
                  <c:v>43149.604166666664</c:v>
                </c:pt>
                <c:pt idx="846">
                  <c:v>43149.625</c:v>
                </c:pt>
                <c:pt idx="847">
                  <c:v>43149.645833333336</c:v>
                </c:pt>
                <c:pt idx="848">
                  <c:v>43149.666666666664</c:v>
                </c:pt>
                <c:pt idx="849">
                  <c:v>43149.6875</c:v>
                </c:pt>
                <c:pt idx="850">
                  <c:v>43149.708333333336</c:v>
                </c:pt>
                <c:pt idx="851">
                  <c:v>43149.729166666664</c:v>
                </c:pt>
                <c:pt idx="852">
                  <c:v>43149.75</c:v>
                </c:pt>
                <c:pt idx="853">
                  <c:v>43149.770833333336</c:v>
                </c:pt>
                <c:pt idx="854">
                  <c:v>43149.791666666664</c:v>
                </c:pt>
                <c:pt idx="855">
                  <c:v>43149.8125</c:v>
                </c:pt>
                <c:pt idx="856">
                  <c:v>43149.833333333336</c:v>
                </c:pt>
                <c:pt idx="857">
                  <c:v>43149.854166666664</c:v>
                </c:pt>
                <c:pt idx="858">
                  <c:v>43149.875</c:v>
                </c:pt>
                <c:pt idx="859">
                  <c:v>43149.895833333336</c:v>
                </c:pt>
                <c:pt idx="860">
                  <c:v>43149.916666666664</c:v>
                </c:pt>
                <c:pt idx="861">
                  <c:v>43149.9375</c:v>
                </c:pt>
                <c:pt idx="862">
                  <c:v>43149.958333333336</c:v>
                </c:pt>
                <c:pt idx="863">
                  <c:v>43149.979166666664</c:v>
                </c:pt>
                <c:pt idx="864">
                  <c:v>43150</c:v>
                </c:pt>
                <c:pt idx="865">
                  <c:v>43150.020833333336</c:v>
                </c:pt>
                <c:pt idx="866">
                  <c:v>43150.041666666664</c:v>
                </c:pt>
                <c:pt idx="867">
                  <c:v>43150.0625</c:v>
                </c:pt>
                <c:pt idx="868">
                  <c:v>43150.083333333336</c:v>
                </c:pt>
                <c:pt idx="869">
                  <c:v>43150.104166666664</c:v>
                </c:pt>
                <c:pt idx="870">
                  <c:v>43150.125</c:v>
                </c:pt>
                <c:pt idx="871">
                  <c:v>43150.145833333336</c:v>
                </c:pt>
                <c:pt idx="872">
                  <c:v>43150.166666666664</c:v>
                </c:pt>
                <c:pt idx="873">
                  <c:v>43150.1875</c:v>
                </c:pt>
                <c:pt idx="874">
                  <c:v>43150.208333333336</c:v>
                </c:pt>
                <c:pt idx="875">
                  <c:v>43150.229166666664</c:v>
                </c:pt>
                <c:pt idx="876">
                  <c:v>43150.25</c:v>
                </c:pt>
                <c:pt idx="877">
                  <c:v>43150.270833333336</c:v>
                </c:pt>
                <c:pt idx="878">
                  <c:v>43150.291666666664</c:v>
                </c:pt>
                <c:pt idx="879">
                  <c:v>43150.3125</c:v>
                </c:pt>
                <c:pt idx="880">
                  <c:v>43150.333333333336</c:v>
                </c:pt>
                <c:pt idx="881">
                  <c:v>43150.354166666664</c:v>
                </c:pt>
                <c:pt idx="882">
                  <c:v>43150.375</c:v>
                </c:pt>
                <c:pt idx="883">
                  <c:v>43150.395833333336</c:v>
                </c:pt>
                <c:pt idx="884">
                  <c:v>43150.416666666664</c:v>
                </c:pt>
                <c:pt idx="885">
                  <c:v>43150.4375</c:v>
                </c:pt>
                <c:pt idx="886">
                  <c:v>43150.458333333336</c:v>
                </c:pt>
                <c:pt idx="887">
                  <c:v>43150.479166666664</c:v>
                </c:pt>
                <c:pt idx="888">
                  <c:v>43150.5</c:v>
                </c:pt>
                <c:pt idx="889">
                  <c:v>43150.520833333336</c:v>
                </c:pt>
                <c:pt idx="890">
                  <c:v>43150.541666666664</c:v>
                </c:pt>
                <c:pt idx="891">
                  <c:v>43150.5625</c:v>
                </c:pt>
                <c:pt idx="892">
                  <c:v>43150.583333333336</c:v>
                </c:pt>
                <c:pt idx="893">
                  <c:v>43150.604166666664</c:v>
                </c:pt>
                <c:pt idx="894">
                  <c:v>43150.625</c:v>
                </c:pt>
                <c:pt idx="895">
                  <c:v>43150.645833333336</c:v>
                </c:pt>
                <c:pt idx="896">
                  <c:v>43150.666666666664</c:v>
                </c:pt>
                <c:pt idx="897">
                  <c:v>43150.6875</c:v>
                </c:pt>
                <c:pt idx="898">
                  <c:v>43150.708333333336</c:v>
                </c:pt>
                <c:pt idx="899">
                  <c:v>43150.729166666664</c:v>
                </c:pt>
                <c:pt idx="900">
                  <c:v>43150.75</c:v>
                </c:pt>
                <c:pt idx="901">
                  <c:v>43150.770833333336</c:v>
                </c:pt>
                <c:pt idx="902">
                  <c:v>43150.791666666664</c:v>
                </c:pt>
                <c:pt idx="903">
                  <c:v>43150.8125</c:v>
                </c:pt>
                <c:pt idx="904">
                  <c:v>43150.833333333336</c:v>
                </c:pt>
                <c:pt idx="905">
                  <c:v>43150.854166666664</c:v>
                </c:pt>
                <c:pt idx="906">
                  <c:v>43150.875</c:v>
                </c:pt>
                <c:pt idx="907">
                  <c:v>43150.895833333336</c:v>
                </c:pt>
                <c:pt idx="908">
                  <c:v>43150.916666666664</c:v>
                </c:pt>
                <c:pt idx="909">
                  <c:v>43150.9375</c:v>
                </c:pt>
                <c:pt idx="910">
                  <c:v>43150.958333333336</c:v>
                </c:pt>
                <c:pt idx="911">
                  <c:v>43150.979166666664</c:v>
                </c:pt>
                <c:pt idx="912">
                  <c:v>43151</c:v>
                </c:pt>
                <c:pt idx="913">
                  <c:v>43151.020833333336</c:v>
                </c:pt>
                <c:pt idx="914">
                  <c:v>43151.041666666664</c:v>
                </c:pt>
                <c:pt idx="915">
                  <c:v>43151.0625</c:v>
                </c:pt>
                <c:pt idx="916">
                  <c:v>43151.083333333336</c:v>
                </c:pt>
                <c:pt idx="917">
                  <c:v>43151.104166666664</c:v>
                </c:pt>
                <c:pt idx="918">
                  <c:v>43151.125</c:v>
                </c:pt>
                <c:pt idx="919">
                  <c:v>43151.145833333336</c:v>
                </c:pt>
                <c:pt idx="920">
                  <c:v>43151.166666666664</c:v>
                </c:pt>
                <c:pt idx="921">
                  <c:v>43151.1875</c:v>
                </c:pt>
                <c:pt idx="922">
                  <c:v>43151.208333333336</c:v>
                </c:pt>
                <c:pt idx="923">
                  <c:v>43151.229166666664</c:v>
                </c:pt>
                <c:pt idx="924">
                  <c:v>43151.25</c:v>
                </c:pt>
                <c:pt idx="925">
                  <c:v>43151.270833333336</c:v>
                </c:pt>
                <c:pt idx="926">
                  <c:v>43151.291666666664</c:v>
                </c:pt>
                <c:pt idx="927">
                  <c:v>43151.3125</c:v>
                </c:pt>
                <c:pt idx="928">
                  <c:v>43151.333333333336</c:v>
                </c:pt>
                <c:pt idx="929">
                  <c:v>43151.354166666664</c:v>
                </c:pt>
                <c:pt idx="930">
                  <c:v>43151.375</c:v>
                </c:pt>
                <c:pt idx="931">
                  <c:v>43151.395833333336</c:v>
                </c:pt>
                <c:pt idx="932">
                  <c:v>43151.416666666664</c:v>
                </c:pt>
                <c:pt idx="933">
                  <c:v>43151.4375</c:v>
                </c:pt>
                <c:pt idx="934">
                  <c:v>43151.458333333336</c:v>
                </c:pt>
                <c:pt idx="935">
                  <c:v>43151.479166666664</c:v>
                </c:pt>
                <c:pt idx="936">
                  <c:v>43151.5</c:v>
                </c:pt>
                <c:pt idx="937">
                  <c:v>43151.520833333336</c:v>
                </c:pt>
                <c:pt idx="938">
                  <c:v>43151.541666666664</c:v>
                </c:pt>
                <c:pt idx="939">
                  <c:v>43151.5625</c:v>
                </c:pt>
                <c:pt idx="940">
                  <c:v>43151.583333333336</c:v>
                </c:pt>
                <c:pt idx="941">
                  <c:v>43151.604166666664</c:v>
                </c:pt>
                <c:pt idx="942">
                  <c:v>43151.625</c:v>
                </c:pt>
                <c:pt idx="943">
                  <c:v>43151.645833333336</c:v>
                </c:pt>
                <c:pt idx="944">
                  <c:v>43151.666666666664</c:v>
                </c:pt>
                <c:pt idx="945">
                  <c:v>43151.6875</c:v>
                </c:pt>
                <c:pt idx="946">
                  <c:v>43151.708333333336</c:v>
                </c:pt>
                <c:pt idx="947">
                  <c:v>43151.729166666664</c:v>
                </c:pt>
                <c:pt idx="948">
                  <c:v>43151.75</c:v>
                </c:pt>
                <c:pt idx="949">
                  <c:v>43151.770833333336</c:v>
                </c:pt>
                <c:pt idx="950">
                  <c:v>43151.791666666664</c:v>
                </c:pt>
                <c:pt idx="951">
                  <c:v>43151.8125</c:v>
                </c:pt>
                <c:pt idx="952">
                  <c:v>43151.833333333336</c:v>
                </c:pt>
                <c:pt idx="953">
                  <c:v>43151.854166666664</c:v>
                </c:pt>
                <c:pt idx="954">
                  <c:v>43151.875</c:v>
                </c:pt>
                <c:pt idx="955">
                  <c:v>43151.895833333336</c:v>
                </c:pt>
                <c:pt idx="956">
                  <c:v>43151.916666666664</c:v>
                </c:pt>
                <c:pt idx="957">
                  <c:v>43151.9375</c:v>
                </c:pt>
                <c:pt idx="958">
                  <c:v>43151.958333333336</c:v>
                </c:pt>
                <c:pt idx="959">
                  <c:v>43151.979166666664</c:v>
                </c:pt>
                <c:pt idx="960">
                  <c:v>43152</c:v>
                </c:pt>
                <c:pt idx="961">
                  <c:v>43152.020833333336</c:v>
                </c:pt>
                <c:pt idx="962">
                  <c:v>43152.041666666664</c:v>
                </c:pt>
                <c:pt idx="963">
                  <c:v>43152.0625</c:v>
                </c:pt>
                <c:pt idx="964">
                  <c:v>43152.083333333336</c:v>
                </c:pt>
                <c:pt idx="965">
                  <c:v>43152.104166666664</c:v>
                </c:pt>
                <c:pt idx="966">
                  <c:v>43152.125</c:v>
                </c:pt>
                <c:pt idx="967">
                  <c:v>43152.145833333336</c:v>
                </c:pt>
                <c:pt idx="968">
                  <c:v>43152.166666666664</c:v>
                </c:pt>
                <c:pt idx="969">
                  <c:v>43152.1875</c:v>
                </c:pt>
                <c:pt idx="970">
                  <c:v>43152.208333333336</c:v>
                </c:pt>
                <c:pt idx="971">
                  <c:v>43152.229166666664</c:v>
                </c:pt>
                <c:pt idx="972">
                  <c:v>43152.25</c:v>
                </c:pt>
                <c:pt idx="973">
                  <c:v>43152.270833333336</c:v>
                </c:pt>
                <c:pt idx="974">
                  <c:v>43152.291666666664</c:v>
                </c:pt>
                <c:pt idx="975">
                  <c:v>43152.3125</c:v>
                </c:pt>
                <c:pt idx="976">
                  <c:v>43152.333333333336</c:v>
                </c:pt>
                <c:pt idx="977">
                  <c:v>43152.354166666664</c:v>
                </c:pt>
                <c:pt idx="978">
                  <c:v>43152.375</c:v>
                </c:pt>
                <c:pt idx="979">
                  <c:v>43152.395833333336</c:v>
                </c:pt>
                <c:pt idx="980">
                  <c:v>43152.416666666664</c:v>
                </c:pt>
                <c:pt idx="981">
                  <c:v>43152.4375</c:v>
                </c:pt>
                <c:pt idx="982">
                  <c:v>43152.458333333336</c:v>
                </c:pt>
                <c:pt idx="983">
                  <c:v>43152.479166666664</c:v>
                </c:pt>
                <c:pt idx="984">
                  <c:v>43152.5</c:v>
                </c:pt>
                <c:pt idx="985">
                  <c:v>43152.520833333336</c:v>
                </c:pt>
                <c:pt idx="986">
                  <c:v>43152.541666666664</c:v>
                </c:pt>
                <c:pt idx="987">
                  <c:v>43152.5625</c:v>
                </c:pt>
                <c:pt idx="988">
                  <c:v>43152.583333333336</c:v>
                </c:pt>
                <c:pt idx="989">
                  <c:v>43152.604166666664</c:v>
                </c:pt>
                <c:pt idx="990">
                  <c:v>43152.625</c:v>
                </c:pt>
                <c:pt idx="991">
                  <c:v>43152.645833333336</c:v>
                </c:pt>
                <c:pt idx="992">
                  <c:v>43152.666666666664</c:v>
                </c:pt>
                <c:pt idx="993">
                  <c:v>43152.6875</c:v>
                </c:pt>
                <c:pt idx="994">
                  <c:v>43152.708333333336</c:v>
                </c:pt>
                <c:pt idx="995">
                  <c:v>43152.729166666664</c:v>
                </c:pt>
                <c:pt idx="996">
                  <c:v>43152.75</c:v>
                </c:pt>
                <c:pt idx="997">
                  <c:v>43152.770833333336</c:v>
                </c:pt>
                <c:pt idx="998">
                  <c:v>43152.791666666664</c:v>
                </c:pt>
                <c:pt idx="999">
                  <c:v>43152.8125</c:v>
                </c:pt>
                <c:pt idx="1000">
                  <c:v>43152.833333333336</c:v>
                </c:pt>
                <c:pt idx="1001">
                  <c:v>43152.854166666664</c:v>
                </c:pt>
                <c:pt idx="1002">
                  <c:v>43152.875</c:v>
                </c:pt>
                <c:pt idx="1003">
                  <c:v>43152.895833333336</c:v>
                </c:pt>
                <c:pt idx="1004">
                  <c:v>43152.916666666664</c:v>
                </c:pt>
                <c:pt idx="1005">
                  <c:v>43152.9375</c:v>
                </c:pt>
                <c:pt idx="1006">
                  <c:v>43152.958333333336</c:v>
                </c:pt>
                <c:pt idx="1007">
                  <c:v>43152.979166666664</c:v>
                </c:pt>
                <c:pt idx="1008">
                  <c:v>43153</c:v>
                </c:pt>
                <c:pt idx="1009">
                  <c:v>43153.020833333336</c:v>
                </c:pt>
                <c:pt idx="1010">
                  <c:v>43153.041666666664</c:v>
                </c:pt>
                <c:pt idx="1011">
                  <c:v>43153.0625</c:v>
                </c:pt>
                <c:pt idx="1012">
                  <c:v>43153.083333333336</c:v>
                </c:pt>
                <c:pt idx="1013">
                  <c:v>43153.104166666664</c:v>
                </c:pt>
                <c:pt idx="1014">
                  <c:v>43153.125</c:v>
                </c:pt>
                <c:pt idx="1015">
                  <c:v>43153.145833333336</c:v>
                </c:pt>
                <c:pt idx="1016">
                  <c:v>43153.166666666664</c:v>
                </c:pt>
                <c:pt idx="1017">
                  <c:v>43153.1875</c:v>
                </c:pt>
                <c:pt idx="1018">
                  <c:v>43153.208333333336</c:v>
                </c:pt>
                <c:pt idx="1019">
                  <c:v>43153.229166666664</c:v>
                </c:pt>
                <c:pt idx="1020">
                  <c:v>43153.25</c:v>
                </c:pt>
                <c:pt idx="1021">
                  <c:v>43153.270833333336</c:v>
                </c:pt>
                <c:pt idx="1022">
                  <c:v>43153.291666666664</c:v>
                </c:pt>
                <c:pt idx="1023">
                  <c:v>43153.3125</c:v>
                </c:pt>
                <c:pt idx="1024">
                  <c:v>43153.333333333336</c:v>
                </c:pt>
                <c:pt idx="1025">
                  <c:v>43153.354166666664</c:v>
                </c:pt>
                <c:pt idx="1026">
                  <c:v>43153.375</c:v>
                </c:pt>
                <c:pt idx="1027">
                  <c:v>43153.395833333336</c:v>
                </c:pt>
                <c:pt idx="1028">
                  <c:v>43153.416666666664</c:v>
                </c:pt>
                <c:pt idx="1029">
                  <c:v>43153.4375</c:v>
                </c:pt>
                <c:pt idx="1030">
                  <c:v>43153.458333333336</c:v>
                </c:pt>
                <c:pt idx="1031">
                  <c:v>43153.479166666664</c:v>
                </c:pt>
                <c:pt idx="1032">
                  <c:v>43153.5</c:v>
                </c:pt>
                <c:pt idx="1033">
                  <c:v>43153.520833333336</c:v>
                </c:pt>
                <c:pt idx="1034">
                  <c:v>43153.541666666664</c:v>
                </c:pt>
                <c:pt idx="1035">
                  <c:v>43153.5625</c:v>
                </c:pt>
                <c:pt idx="1036">
                  <c:v>43153.583333333336</c:v>
                </c:pt>
                <c:pt idx="1037">
                  <c:v>43153.604166666664</c:v>
                </c:pt>
                <c:pt idx="1038">
                  <c:v>43153.625</c:v>
                </c:pt>
                <c:pt idx="1039">
                  <c:v>43153.645833333336</c:v>
                </c:pt>
                <c:pt idx="1040">
                  <c:v>43153.666666666664</c:v>
                </c:pt>
                <c:pt idx="1041">
                  <c:v>43153.6875</c:v>
                </c:pt>
                <c:pt idx="1042">
                  <c:v>43153.708333333336</c:v>
                </c:pt>
                <c:pt idx="1043">
                  <c:v>43153.729166666664</c:v>
                </c:pt>
                <c:pt idx="1044">
                  <c:v>43153.75</c:v>
                </c:pt>
                <c:pt idx="1045">
                  <c:v>43153.770833333336</c:v>
                </c:pt>
                <c:pt idx="1046">
                  <c:v>43153.791666666664</c:v>
                </c:pt>
                <c:pt idx="1047">
                  <c:v>43153.8125</c:v>
                </c:pt>
                <c:pt idx="1048">
                  <c:v>43153.833333333336</c:v>
                </c:pt>
                <c:pt idx="1049">
                  <c:v>43153.854166666664</c:v>
                </c:pt>
                <c:pt idx="1050">
                  <c:v>43153.875</c:v>
                </c:pt>
                <c:pt idx="1051">
                  <c:v>43153.895833333336</c:v>
                </c:pt>
                <c:pt idx="1052">
                  <c:v>43153.916666666664</c:v>
                </c:pt>
                <c:pt idx="1053">
                  <c:v>43153.9375</c:v>
                </c:pt>
                <c:pt idx="1054">
                  <c:v>43153.958333333336</c:v>
                </c:pt>
                <c:pt idx="1055">
                  <c:v>43153.979166666664</c:v>
                </c:pt>
                <c:pt idx="1056">
                  <c:v>43154</c:v>
                </c:pt>
                <c:pt idx="1057">
                  <c:v>43154.020833333336</c:v>
                </c:pt>
                <c:pt idx="1058">
                  <c:v>43154.041666666664</c:v>
                </c:pt>
                <c:pt idx="1059">
                  <c:v>43154.0625</c:v>
                </c:pt>
                <c:pt idx="1060">
                  <c:v>43154.083333333336</c:v>
                </c:pt>
                <c:pt idx="1061">
                  <c:v>43154.104166666664</c:v>
                </c:pt>
                <c:pt idx="1062">
                  <c:v>43154.125</c:v>
                </c:pt>
                <c:pt idx="1063">
                  <c:v>43154.145833333336</c:v>
                </c:pt>
                <c:pt idx="1064">
                  <c:v>43154.166666666664</c:v>
                </c:pt>
                <c:pt idx="1065">
                  <c:v>43154.1875</c:v>
                </c:pt>
                <c:pt idx="1066">
                  <c:v>43154.208333333336</c:v>
                </c:pt>
                <c:pt idx="1067">
                  <c:v>43154.229166666664</c:v>
                </c:pt>
                <c:pt idx="1068">
                  <c:v>43154.25</c:v>
                </c:pt>
                <c:pt idx="1069">
                  <c:v>43154.270833333336</c:v>
                </c:pt>
                <c:pt idx="1070">
                  <c:v>43154.291666666664</c:v>
                </c:pt>
                <c:pt idx="1071">
                  <c:v>43154.3125</c:v>
                </c:pt>
                <c:pt idx="1072">
                  <c:v>43154.333333333336</c:v>
                </c:pt>
                <c:pt idx="1073">
                  <c:v>43154.354166666664</c:v>
                </c:pt>
                <c:pt idx="1074">
                  <c:v>43154.375</c:v>
                </c:pt>
                <c:pt idx="1075">
                  <c:v>43154.395833333336</c:v>
                </c:pt>
                <c:pt idx="1076">
                  <c:v>43154.416666666664</c:v>
                </c:pt>
                <c:pt idx="1077">
                  <c:v>43154.4375</c:v>
                </c:pt>
                <c:pt idx="1078">
                  <c:v>43154.458333333336</c:v>
                </c:pt>
                <c:pt idx="1079">
                  <c:v>43154.479166666664</c:v>
                </c:pt>
                <c:pt idx="1080">
                  <c:v>43154.5</c:v>
                </c:pt>
                <c:pt idx="1081">
                  <c:v>43154.520833333336</c:v>
                </c:pt>
                <c:pt idx="1082">
                  <c:v>43154.541666666664</c:v>
                </c:pt>
                <c:pt idx="1083">
                  <c:v>43154.5625</c:v>
                </c:pt>
                <c:pt idx="1084">
                  <c:v>43154.583333333336</c:v>
                </c:pt>
                <c:pt idx="1085">
                  <c:v>43154.604166666664</c:v>
                </c:pt>
                <c:pt idx="1086">
                  <c:v>43154.625</c:v>
                </c:pt>
                <c:pt idx="1087">
                  <c:v>43154.645833333336</c:v>
                </c:pt>
                <c:pt idx="1088">
                  <c:v>43154.666666666664</c:v>
                </c:pt>
                <c:pt idx="1089">
                  <c:v>43154.6875</c:v>
                </c:pt>
                <c:pt idx="1090">
                  <c:v>43154.708333333336</c:v>
                </c:pt>
                <c:pt idx="1091">
                  <c:v>43154.729166666664</c:v>
                </c:pt>
                <c:pt idx="1092">
                  <c:v>43154.75</c:v>
                </c:pt>
                <c:pt idx="1093">
                  <c:v>43154.770833333336</c:v>
                </c:pt>
                <c:pt idx="1094">
                  <c:v>43154.791666666664</c:v>
                </c:pt>
                <c:pt idx="1095">
                  <c:v>43154.8125</c:v>
                </c:pt>
                <c:pt idx="1096">
                  <c:v>43154.833333333336</c:v>
                </c:pt>
                <c:pt idx="1097">
                  <c:v>43154.854166666664</c:v>
                </c:pt>
                <c:pt idx="1098">
                  <c:v>43154.875</c:v>
                </c:pt>
                <c:pt idx="1099">
                  <c:v>43154.895833333336</c:v>
                </c:pt>
                <c:pt idx="1100">
                  <c:v>43154.916666666664</c:v>
                </c:pt>
                <c:pt idx="1101">
                  <c:v>43154.9375</c:v>
                </c:pt>
                <c:pt idx="1102">
                  <c:v>43154.958333333336</c:v>
                </c:pt>
                <c:pt idx="1103">
                  <c:v>43154.979166666664</c:v>
                </c:pt>
                <c:pt idx="1104">
                  <c:v>43155</c:v>
                </c:pt>
                <c:pt idx="1105">
                  <c:v>43155.020833333336</c:v>
                </c:pt>
                <c:pt idx="1106">
                  <c:v>43155.041666666664</c:v>
                </c:pt>
                <c:pt idx="1107">
                  <c:v>43155.0625</c:v>
                </c:pt>
                <c:pt idx="1108">
                  <c:v>43155.083333333336</c:v>
                </c:pt>
                <c:pt idx="1109">
                  <c:v>43155.104166666664</c:v>
                </c:pt>
                <c:pt idx="1110">
                  <c:v>43155.125</c:v>
                </c:pt>
                <c:pt idx="1111">
                  <c:v>43155.145833333336</c:v>
                </c:pt>
                <c:pt idx="1112">
                  <c:v>43155.166666666664</c:v>
                </c:pt>
                <c:pt idx="1113">
                  <c:v>43155.1875</c:v>
                </c:pt>
                <c:pt idx="1114">
                  <c:v>43155.208333333336</c:v>
                </c:pt>
                <c:pt idx="1115">
                  <c:v>43155.229166666664</c:v>
                </c:pt>
                <c:pt idx="1116">
                  <c:v>43155.25</c:v>
                </c:pt>
                <c:pt idx="1117">
                  <c:v>43155.270833333336</c:v>
                </c:pt>
                <c:pt idx="1118">
                  <c:v>43155.291666666664</c:v>
                </c:pt>
                <c:pt idx="1119">
                  <c:v>43155.3125</c:v>
                </c:pt>
                <c:pt idx="1120">
                  <c:v>43155.333333333336</c:v>
                </c:pt>
                <c:pt idx="1121">
                  <c:v>43155.354166666664</c:v>
                </c:pt>
                <c:pt idx="1122">
                  <c:v>43155.375</c:v>
                </c:pt>
                <c:pt idx="1123">
                  <c:v>43155.395833333336</c:v>
                </c:pt>
                <c:pt idx="1124">
                  <c:v>43155.416666666664</c:v>
                </c:pt>
                <c:pt idx="1125">
                  <c:v>43155.4375</c:v>
                </c:pt>
                <c:pt idx="1126">
                  <c:v>43155.458333333336</c:v>
                </c:pt>
                <c:pt idx="1127">
                  <c:v>43155.479166666664</c:v>
                </c:pt>
                <c:pt idx="1128">
                  <c:v>43155.5</c:v>
                </c:pt>
                <c:pt idx="1129">
                  <c:v>43155.520833333336</c:v>
                </c:pt>
                <c:pt idx="1130">
                  <c:v>43155.541666666664</c:v>
                </c:pt>
                <c:pt idx="1131">
                  <c:v>43155.5625</c:v>
                </c:pt>
                <c:pt idx="1132">
                  <c:v>43155.583333333336</c:v>
                </c:pt>
                <c:pt idx="1133">
                  <c:v>43155.604166666664</c:v>
                </c:pt>
                <c:pt idx="1134">
                  <c:v>43155.625</c:v>
                </c:pt>
                <c:pt idx="1135">
                  <c:v>43155.645833333336</c:v>
                </c:pt>
                <c:pt idx="1136">
                  <c:v>43155.666666666664</c:v>
                </c:pt>
                <c:pt idx="1137">
                  <c:v>43155.6875</c:v>
                </c:pt>
                <c:pt idx="1138">
                  <c:v>43155.708333333336</c:v>
                </c:pt>
                <c:pt idx="1139">
                  <c:v>43155.729166666664</c:v>
                </c:pt>
                <c:pt idx="1140">
                  <c:v>43155.75</c:v>
                </c:pt>
                <c:pt idx="1141">
                  <c:v>43155.770833333336</c:v>
                </c:pt>
                <c:pt idx="1142">
                  <c:v>43155.791666666664</c:v>
                </c:pt>
                <c:pt idx="1143">
                  <c:v>43155.8125</c:v>
                </c:pt>
                <c:pt idx="1144">
                  <c:v>43155.833333333336</c:v>
                </c:pt>
                <c:pt idx="1145">
                  <c:v>43155.854166666664</c:v>
                </c:pt>
                <c:pt idx="1146">
                  <c:v>43155.875</c:v>
                </c:pt>
                <c:pt idx="1147">
                  <c:v>43155.895833333336</c:v>
                </c:pt>
                <c:pt idx="1148">
                  <c:v>43155.916666666664</c:v>
                </c:pt>
                <c:pt idx="1149">
                  <c:v>43155.9375</c:v>
                </c:pt>
                <c:pt idx="1150">
                  <c:v>43155.958333333336</c:v>
                </c:pt>
                <c:pt idx="1151">
                  <c:v>43155.979166666664</c:v>
                </c:pt>
                <c:pt idx="1152">
                  <c:v>43156</c:v>
                </c:pt>
                <c:pt idx="1153">
                  <c:v>43156.020833333336</c:v>
                </c:pt>
                <c:pt idx="1154">
                  <c:v>43156.041666666664</c:v>
                </c:pt>
                <c:pt idx="1155">
                  <c:v>43156.0625</c:v>
                </c:pt>
                <c:pt idx="1156">
                  <c:v>43156.083333333336</c:v>
                </c:pt>
                <c:pt idx="1157">
                  <c:v>43156.104166666664</c:v>
                </c:pt>
                <c:pt idx="1158">
                  <c:v>43156.125</c:v>
                </c:pt>
                <c:pt idx="1159">
                  <c:v>43156.145833333336</c:v>
                </c:pt>
                <c:pt idx="1160">
                  <c:v>43156.166666666664</c:v>
                </c:pt>
                <c:pt idx="1161">
                  <c:v>43156.1875</c:v>
                </c:pt>
                <c:pt idx="1162">
                  <c:v>43156.208333333336</c:v>
                </c:pt>
                <c:pt idx="1163">
                  <c:v>43156.229166666664</c:v>
                </c:pt>
                <c:pt idx="1164">
                  <c:v>43156.25</c:v>
                </c:pt>
                <c:pt idx="1165">
                  <c:v>43156.270833333336</c:v>
                </c:pt>
                <c:pt idx="1166">
                  <c:v>43156.291666666664</c:v>
                </c:pt>
                <c:pt idx="1167">
                  <c:v>43156.3125</c:v>
                </c:pt>
                <c:pt idx="1168">
                  <c:v>43156.333333333336</c:v>
                </c:pt>
                <c:pt idx="1169">
                  <c:v>43156.354166666664</c:v>
                </c:pt>
                <c:pt idx="1170">
                  <c:v>43156.375</c:v>
                </c:pt>
                <c:pt idx="1171">
                  <c:v>43156.395833333336</c:v>
                </c:pt>
                <c:pt idx="1172">
                  <c:v>43156.416666666664</c:v>
                </c:pt>
                <c:pt idx="1173">
                  <c:v>43156.4375</c:v>
                </c:pt>
                <c:pt idx="1174">
                  <c:v>43156.458333333336</c:v>
                </c:pt>
                <c:pt idx="1175">
                  <c:v>43156.479166666664</c:v>
                </c:pt>
                <c:pt idx="1176">
                  <c:v>43156.5</c:v>
                </c:pt>
                <c:pt idx="1177">
                  <c:v>43156.520833333336</c:v>
                </c:pt>
                <c:pt idx="1178">
                  <c:v>43156.541666666664</c:v>
                </c:pt>
                <c:pt idx="1179">
                  <c:v>43156.5625</c:v>
                </c:pt>
                <c:pt idx="1180">
                  <c:v>43156.583333333336</c:v>
                </c:pt>
                <c:pt idx="1181">
                  <c:v>43156.604166666664</c:v>
                </c:pt>
                <c:pt idx="1182">
                  <c:v>43156.625</c:v>
                </c:pt>
                <c:pt idx="1183">
                  <c:v>43156.645833333336</c:v>
                </c:pt>
                <c:pt idx="1184">
                  <c:v>43156.666666666664</c:v>
                </c:pt>
                <c:pt idx="1185">
                  <c:v>43156.6875</c:v>
                </c:pt>
                <c:pt idx="1186">
                  <c:v>43156.708333333336</c:v>
                </c:pt>
                <c:pt idx="1187">
                  <c:v>43156.729166666664</c:v>
                </c:pt>
                <c:pt idx="1188">
                  <c:v>43156.75</c:v>
                </c:pt>
                <c:pt idx="1189">
                  <c:v>43156.770833333336</c:v>
                </c:pt>
                <c:pt idx="1190">
                  <c:v>43156.791666666664</c:v>
                </c:pt>
                <c:pt idx="1191">
                  <c:v>43156.8125</c:v>
                </c:pt>
                <c:pt idx="1192">
                  <c:v>43156.833333333336</c:v>
                </c:pt>
                <c:pt idx="1193">
                  <c:v>43156.854166666664</c:v>
                </c:pt>
                <c:pt idx="1194">
                  <c:v>43156.875</c:v>
                </c:pt>
                <c:pt idx="1195">
                  <c:v>43156.895833333336</c:v>
                </c:pt>
                <c:pt idx="1196">
                  <c:v>43156.916666666664</c:v>
                </c:pt>
                <c:pt idx="1197">
                  <c:v>43156.9375</c:v>
                </c:pt>
                <c:pt idx="1198">
                  <c:v>43156.958333333336</c:v>
                </c:pt>
                <c:pt idx="1199">
                  <c:v>43156.979166666664</c:v>
                </c:pt>
                <c:pt idx="1200">
                  <c:v>43157</c:v>
                </c:pt>
                <c:pt idx="1201">
                  <c:v>43157.020833333336</c:v>
                </c:pt>
                <c:pt idx="1202">
                  <c:v>43157.041666666664</c:v>
                </c:pt>
                <c:pt idx="1203">
                  <c:v>43157.0625</c:v>
                </c:pt>
                <c:pt idx="1204">
                  <c:v>43157.083333333336</c:v>
                </c:pt>
                <c:pt idx="1205">
                  <c:v>43157.104166666664</c:v>
                </c:pt>
                <c:pt idx="1206">
                  <c:v>43157.125</c:v>
                </c:pt>
                <c:pt idx="1207">
                  <c:v>43157.145833333336</c:v>
                </c:pt>
                <c:pt idx="1208">
                  <c:v>43157.166666666664</c:v>
                </c:pt>
                <c:pt idx="1209">
                  <c:v>43157.1875</c:v>
                </c:pt>
                <c:pt idx="1210">
                  <c:v>43157.208333333336</c:v>
                </c:pt>
                <c:pt idx="1211">
                  <c:v>43157.229166666664</c:v>
                </c:pt>
                <c:pt idx="1212">
                  <c:v>43157.25</c:v>
                </c:pt>
                <c:pt idx="1213">
                  <c:v>43157.270833333336</c:v>
                </c:pt>
                <c:pt idx="1214">
                  <c:v>43157.291666666664</c:v>
                </c:pt>
                <c:pt idx="1215">
                  <c:v>43157.3125</c:v>
                </c:pt>
                <c:pt idx="1216">
                  <c:v>43157.333333333336</c:v>
                </c:pt>
                <c:pt idx="1217">
                  <c:v>43157.354166666664</c:v>
                </c:pt>
                <c:pt idx="1218">
                  <c:v>43157.375</c:v>
                </c:pt>
                <c:pt idx="1219">
                  <c:v>43157.395833333336</c:v>
                </c:pt>
                <c:pt idx="1220">
                  <c:v>43157.416666666664</c:v>
                </c:pt>
                <c:pt idx="1221">
                  <c:v>43157.4375</c:v>
                </c:pt>
                <c:pt idx="1222">
                  <c:v>43157.458333333336</c:v>
                </c:pt>
                <c:pt idx="1223">
                  <c:v>43157.479166666664</c:v>
                </c:pt>
                <c:pt idx="1224">
                  <c:v>43157.5</c:v>
                </c:pt>
                <c:pt idx="1225">
                  <c:v>43157.520833333336</c:v>
                </c:pt>
                <c:pt idx="1226">
                  <c:v>43157.541666666664</c:v>
                </c:pt>
                <c:pt idx="1227">
                  <c:v>43157.5625</c:v>
                </c:pt>
                <c:pt idx="1228">
                  <c:v>43157.583333333336</c:v>
                </c:pt>
                <c:pt idx="1229">
                  <c:v>43157.604166666664</c:v>
                </c:pt>
                <c:pt idx="1230">
                  <c:v>43157.625</c:v>
                </c:pt>
                <c:pt idx="1231">
                  <c:v>43157.645833333336</c:v>
                </c:pt>
                <c:pt idx="1232">
                  <c:v>43157.666666666664</c:v>
                </c:pt>
                <c:pt idx="1233">
                  <c:v>43157.6875</c:v>
                </c:pt>
                <c:pt idx="1234">
                  <c:v>43157.708333333336</c:v>
                </c:pt>
                <c:pt idx="1235">
                  <c:v>43157.729166666664</c:v>
                </c:pt>
                <c:pt idx="1236">
                  <c:v>43157.75</c:v>
                </c:pt>
                <c:pt idx="1237">
                  <c:v>43157.770833333336</c:v>
                </c:pt>
                <c:pt idx="1238">
                  <c:v>43157.791666666664</c:v>
                </c:pt>
                <c:pt idx="1239">
                  <c:v>43157.8125</c:v>
                </c:pt>
                <c:pt idx="1240">
                  <c:v>43157.833333333336</c:v>
                </c:pt>
                <c:pt idx="1241">
                  <c:v>43157.854166666664</c:v>
                </c:pt>
                <c:pt idx="1242">
                  <c:v>43157.875</c:v>
                </c:pt>
                <c:pt idx="1243">
                  <c:v>43157.895833333336</c:v>
                </c:pt>
                <c:pt idx="1244">
                  <c:v>43157.916666666664</c:v>
                </c:pt>
                <c:pt idx="1245">
                  <c:v>43157.9375</c:v>
                </c:pt>
                <c:pt idx="1246">
                  <c:v>43157.958333333336</c:v>
                </c:pt>
                <c:pt idx="1247">
                  <c:v>43157.979166666664</c:v>
                </c:pt>
                <c:pt idx="1248">
                  <c:v>43158</c:v>
                </c:pt>
                <c:pt idx="1249">
                  <c:v>43158.020833333336</c:v>
                </c:pt>
                <c:pt idx="1250">
                  <c:v>43158.041666666664</c:v>
                </c:pt>
                <c:pt idx="1251">
                  <c:v>43158.0625</c:v>
                </c:pt>
                <c:pt idx="1252">
                  <c:v>43158.083333333336</c:v>
                </c:pt>
                <c:pt idx="1253">
                  <c:v>43158.104166666664</c:v>
                </c:pt>
                <c:pt idx="1254">
                  <c:v>43158.125</c:v>
                </c:pt>
                <c:pt idx="1255">
                  <c:v>43158.145833333336</c:v>
                </c:pt>
                <c:pt idx="1256">
                  <c:v>43158.166666666664</c:v>
                </c:pt>
                <c:pt idx="1257">
                  <c:v>43158.1875</c:v>
                </c:pt>
                <c:pt idx="1258">
                  <c:v>43158.208333333336</c:v>
                </c:pt>
                <c:pt idx="1259">
                  <c:v>43158.229166666664</c:v>
                </c:pt>
                <c:pt idx="1260">
                  <c:v>43158.25</c:v>
                </c:pt>
                <c:pt idx="1261">
                  <c:v>43158.270833333336</c:v>
                </c:pt>
                <c:pt idx="1262">
                  <c:v>43158.291666666664</c:v>
                </c:pt>
                <c:pt idx="1263">
                  <c:v>43158.3125</c:v>
                </c:pt>
                <c:pt idx="1264">
                  <c:v>43158.333333333336</c:v>
                </c:pt>
                <c:pt idx="1265">
                  <c:v>43158.354166666664</c:v>
                </c:pt>
                <c:pt idx="1266">
                  <c:v>43158.375</c:v>
                </c:pt>
                <c:pt idx="1267">
                  <c:v>43158.395833333336</c:v>
                </c:pt>
                <c:pt idx="1268">
                  <c:v>43158.416666666664</c:v>
                </c:pt>
                <c:pt idx="1269">
                  <c:v>43158.4375</c:v>
                </c:pt>
                <c:pt idx="1270">
                  <c:v>43158.458333333336</c:v>
                </c:pt>
                <c:pt idx="1271">
                  <c:v>43158.479166666664</c:v>
                </c:pt>
                <c:pt idx="1272">
                  <c:v>43158.5</c:v>
                </c:pt>
                <c:pt idx="1273">
                  <c:v>43158.520833333336</c:v>
                </c:pt>
                <c:pt idx="1274">
                  <c:v>43158.541666666664</c:v>
                </c:pt>
                <c:pt idx="1275">
                  <c:v>43158.5625</c:v>
                </c:pt>
                <c:pt idx="1276">
                  <c:v>43158.583333333336</c:v>
                </c:pt>
                <c:pt idx="1277">
                  <c:v>43158.604166666664</c:v>
                </c:pt>
                <c:pt idx="1278">
                  <c:v>43158.625</c:v>
                </c:pt>
                <c:pt idx="1279">
                  <c:v>43158.645833333336</c:v>
                </c:pt>
                <c:pt idx="1280">
                  <c:v>43158.666666666664</c:v>
                </c:pt>
                <c:pt idx="1281">
                  <c:v>43158.6875</c:v>
                </c:pt>
                <c:pt idx="1282">
                  <c:v>43158.708333333336</c:v>
                </c:pt>
                <c:pt idx="1283">
                  <c:v>43158.729166666664</c:v>
                </c:pt>
                <c:pt idx="1284">
                  <c:v>43158.75</c:v>
                </c:pt>
                <c:pt idx="1285">
                  <c:v>43158.770833333336</c:v>
                </c:pt>
                <c:pt idx="1286">
                  <c:v>43158.791666666664</c:v>
                </c:pt>
                <c:pt idx="1287">
                  <c:v>43158.8125</c:v>
                </c:pt>
                <c:pt idx="1288">
                  <c:v>43158.833333333336</c:v>
                </c:pt>
                <c:pt idx="1289">
                  <c:v>43158.854166666664</c:v>
                </c:pt>
                <c:pt idx="1290">
                  <c:v>43158.875</c:v>
                </c:pt>
                <c:pt idx="1291">
                  <c:v>43158.895833333336</c:v>
                </c:pt>
                <c:pt idx="1292">
                  <c:v>43158.916666666664</c:v>
                </c:pt>
                <c:pt idx="1293">
                  <c:v>43158.9375</c:v>
                </c:pt>
                <c:pt idx="1294">
                  <c:v>43158.958333333336</c:v>
                </c:pt>
                <c:pt idx="1295">
                  <c:v>43158.979166666664</c:v>
                </c:pt>
                <c:pt idx="1296">
                  <c:v>43159</c:v>
                </c:pt>
                <c:pt idx="1297">
                  <c:v>43159.020833333336</c:v>
                </c:pt>
                <c:pt idx="1298">
                  <c:v>43159.041666666664</c:v>
                </c:pt>
                <c:pt idx="1299">
                  <c:v>43159.0625</c:v>
                </c:pt>
                <c:pt idx="1300">
                  <c:v>43159.083333333336</c:v>
                </c:pt>
                <c:pt idx="1301">
                  <c:v>43159.104166666664</c:v>
                </c:pt>
                <c:pt idx="1302">
                  <c:v>43159.125</c:v>
                </c:pt>
                <c:pt idx="1303">
                  <c:v>43159.145833333336</c:v>
                </c:pt>
                <c:pt idx="1304">
                  <c:v>43159.166666666664</c:v>
                </c:pt>
                <c:pt idx="1305">
                  <c:v>43159.1875</c:v>
                </c:pt>
                <c:pt idx="1306">
                  <c:v>43159.208333333336</c:v>
                </c:pt>
                <c:pt idx="1307">
                  <c:v>43159.229166666664</c:v>
                </c:pt>
                <c:pt idx="1308">
                  <c:v>43159.25</c:v>
                </c:pt>
                <c:pt idx="1309">
                  <c:v>43159.270833333336</c:v>
                </c:pt>
                <c:pt idx="1310">
                  <c:v>43159.291666666664</c:v>
                </c:pt>
                <c:pt idx="1311">
                  <c:v>43159.3125</c:v>
                </c:pt>
                <c:pt idx="1312">
                  <c:v>43159.333333333336</c:v>
                </c:pt>
                <c:pt idx="1313">
                  <c:v>43159.354166666664</c:v>
                </c:pt>
                <c:pt idx="1314">
                  <c:v>43159.375</c:v>
                </c:pt>
                <c:pt idx="1315">
                  <c:v>43159.395833333336</c:v>
                </c:pt>
                <c:pt idx="1316">
                  <c:v>43159.416666666664</c:v>
                </c:pt>
                <c:pt idx="1317">
                  <c:v>43159.4375</c:v>
                </c:pt>
                <c:pt idx="1318">
                  <c:v>43159.458333333336</c:v>
                </c:pt>
                <c:pt idx="1319">
                  <c:v>43159.479166666664</c:v>
                </c:pt>
                <c:pt idx="1320">
                  <c:v>43159.5</c:v>
                </c:pt>
                <c:pt idx="1321">
                  <c:v>43159.520833333336</c:v>
                </c:pt>
                <c:pt idx="1322">
                  <c:v>43159.541666666664</c:v>
                </c:pt>
                <c:pt idx="1323">
                  <c:v>43159.5625</c:v>
                </c:pt>
                <c:pt idx="1324">
                  <c:v>43159.583333333336</c:v>
                </c:pt>
                <c:pt idx="1325">
                  <c:v>43159.604166666664</c:v>
                </c:pt>
                <c:pt idx="1326">
                  <c:v>43159.625</c:v>
                </c:pt>
                <c:pt idx="1327">
                  <c:v>43159.645833333336</c:v>
                </c:pt>
                <c:pt idx="1328">
                  <c:v>43159.666666666664</c:v>
                </c:pt>
                <c:pt idx="1329">
                  <c:v>43159.6875</c:v>
                </c:pt>
                <c:pt idx="1330">
                  <c:v>43159.708333333336</c:v>
                </c:pt>
                <c:pt idx="1331">
                  <c:v>43159.729166666664</c:v>
                </c:pt>
                <c:pt idx="1332">
                  <c:v>43159.75</c:v>
                </c:pt>
                <c:pt idx="1333">
                  <c:v>43159.770833333336</c:v>
                </c:pt>
                <c:pt idx="1334">
                  <c:v>43159.791666666664</c:v>
                </c:pt>
                <c:pt idx="1335">
                  <c:v>43159.8125</c:v>
                </c:pt>
                <c:pt idx="1336">
                  <c:v>43159.833333333336</c:v>
                </c:pt>
                <c:pt idx="1337">
                  <c:v>43159.854166666664</c:v>
                </c:pt>
                <c:pt idx="1338">
                  <c:v>43159.875</c:v>
                </c:pt>
                <c:pt idx="1339">
                  <c:v>43159.895833333336</c:v>
                </c:pt>
                <c:pt idx="1340">
                  <c:v>43159.916666666664</c:v>
                </c:pt>
                <c:pt idx="1341">
                  <c:v>43159.9375</c:v>
                </c:pt>
                <c:pt idx="1342">
                  <c:v>43159.958333333336</c:v>
                </c:pt>
                <c:pt idx="1343">
                  <c:v>43159.979166666664</c:v>
                </c:pt>
              </c:numCache>
            </c:numRef>
          </c:xVal>
          <c:yVal>
            <c:numRef>
              <c:f>Calculatrice!$D$6:$D$1349</c:f>
              <c:numCache>
                <c:formatCode>0</c:formatCode>
                <c:ptCount val="1344"/>
                <c:pt idx="0">
                  <c:v>-52385</c:v>
                </c:pt>
                <c:pt idx="1">
                  <c:v>-51339</c:v>
                </c:pt>
                <c:pt idx="2">
                  <c:v>-49436</c:v>
                </c:pt>
                <c:pt idx="3">
                  <c:v>-49680</c:v>
                </c:pt>
                <c:pt idx="4">
                  <c:v>-49502</c:v>
                </c:pt>
                <c:pt idx="5">
                  <c:v>-49636</c:v>
                </c:pt>
                <c:pt idx="6">
                  <c:v>-48105</c:v>
                </c:pt>
                <c:pt idx="7">
                  <c:v>-47240</c:v>
                </c:pt>
                <c:pt idx="8">
                  <c:v>-46441</c:v>
                </c:pt>
                <c:pt idx="9">
                  <c:v>-46119</c:v>
                </c:pt>
                <c:pt idx="10">
                  <c:v>-45904</c:v>
                </c:pt>
                <c:pt idx="11">
                  <c:v>-47802</c:v>
                </c:pt>
                <c:pt idx="12">
                  <c:v>-48888</c:v>
                </c:pt>
                <c:pt idx="13">
                  <c:v>-51973</c:v>
                </c:pt>
                <c:pt idx="14">
                  <c:v>-54660</c:v>
                </c:pt>
                <c:pt idx="15">
                  <c:v>-55330</c:v>
                </c:pt>
                <c:pt idx="16">
                  <c:v>-56113</c:v>
                </c:pt>
                <c:pt idx="17">
                  <c:v>-55854</c:v>
                </c:pt>
                <c:pt idx="18">
                  <c:v>-56312</c:v>
                </c:pt>
                <c:pt idx="19">
                  <c:v>-55908</c:v>
                </c:pt>
                <c:pt idx="20">
                  <c:v>-55608</c:v>
                </c:pt>
                <c:pt idx="21">
                  <c:v>-55602</c:v>
                </c:pt>
                <c:pt idx="22">
                  <c:v>-55453</c:v>
                </c:pt>
                <c:pt idx="23">
                  <c:v>-55764</c:v>
                </c:pt>
                <c:pt idx="24">
                  <c:v>-55974</c:v>
                </c:pt>
                <c:pt idx="25">
                  <c:v>-55794</c:v>
                </c:pt>
                <c:pt idx="26">
                  <c:v>-55992</c:v>
                </c:pt>
                <c:pt idx="27">
                  <c:v>-55598</c:v>
                </c:pt>
                <c:pt idx="28">
                  <c:v>-55392</c:v>
                </c:pt>
                <c:pt idx="29">
                  <c:v>-55384</c:v>
                </c:pt>
                <c:pt idx="30">
                  <c:v>-54853</c:v>
                </c:pt>
                <c:pt idx="31">
                  <c:v>-54678</c:v>
                </c:pt>
                <c:pt idx="32">
                  <c:v>-54731</c:v>
                </c:pt>
                <c:pt idx="33">
                  <c:v>-54762</c:v>
                </c:pt>
                <c:pt idx="34">
                  <c:v>-55024</c:v>
                </c:pt>
                <c:pt idx="35">
                  <c:v>-56046</c:v>
                </c:pt>
                <c:pt idx="36">
                  <c:v>-56667</c:v>
                </c:pt>
                <c:pt idx="37">
                  <c:v>-58678</c:v>
                </c:pt>
                <c:pt idx="38">
                  <c:v>-58796</c:v>
                </c:pt>
                <c:pt idx="39">
                  <c:v>-59183</c:v>
                </c:pt>
                <c:pt idx="40">
                  <c:v>-59407</c:v>
                </c:pt>
                <c:pt idx="41">
                  <c:v>-58972</c:v>
                </c:pt>
                <c:pt idx="42">
                  <c:v>-58150</c:v>
                </c:pt>
                <c:pt idx="43">
                  <c:v>-56710</c:v>
                </c:pt>
                <c:pt idx="44">
                  <c:v>-55341</c:v>
                </c:pt>
                <c:pt idx="45">
                  <c:v>-55592</c:v>
                </c:pt>
                <c:pt idx="46">
                  <c:v>-57388</c:v>
                </c:pt>
                <c:pt idx="47">
                  <c:v>-57392</c:v>
                </c:pt>
                <c:pt idx="48">
                  <c:v>-57709</c:v>
                </c:pt>
                <c:pt idx="49">
                  <c:v>-56189</c:v>
                </c:pt>
                <c:pt idx="50">
                  <c:v>-53584</c:v>
                </c:pt>
                <c:pt idx="51">
                  <c:v>-53532</c:v>
                </c:pt>
                <c:pt idx="52">
                  <c:v>-53032</c:v>
                </c:pt>
                <c:pt idx="53">
                  <c:v>-52925</c:v>
                </c:pt>
                <c:pt idx="54">
                  <c:v>-51403</c:v>
                </c:pt>
                <c:pt idx="55">
                  <c:v>-50715</c:v>
                </c:pt>
                <c:pt idx="56">
                  <c:v>-50111</c:v>
                </c:pt>
                <c:pt idx="57">
                  <c:v>-50061</c:v>
                </c:pt>
                <c:pt idx="58">
                  <c:v>-50452</c:v>
                </c:pt>
                <c:pt idx="59">
                  <c:v>-52575</c:v>
                </c:pt>
                <c:pt idx="60">
                  <c:v>-53561</c:v>
                </c:pt>
                <c:pt idx="61">
                  <c:v>-56874</c:v>
                </c:pt>
                <c:pt idx="62">
                  <c:v>-58471</c:v>
                </c:pt>
                <c:pt idx="63">
                  <c:v>-60095</c:v>
                </c:pt>
                <c:pt idx="64">
                  <c:v>-60744</c:v>
                </c:pt>
                <c:pt idx="65">
                  <c:v>-60894</c:v>
                </c:pt>
                <c:pt idx="66">
                  <c:v>-60910</c:v>
                </c:pt>
                <c:pt idx="67">
                  <c:v>-59873</c:v>
                </c:pt>
                <c:pt idx="68">
                  <c:v>-59686</c:v>
                </c:pt>
                <c:pt idx="69">
                  <c:v>-58978</c:v>
                </c:pt>
                <c:pt idx="70">
                  <c:v>-59240</c:v>
                </c:pt>
                <c:pt idx="71">
                  <c:v>-58488</c:v>
                </c:pt>
                <c:pt idx="72">
                  <c:v>-58200</c:v>
                </c:pt>
                <c:pt idx="73">
                  <c:v>-57819</c:v>
                </c:pt>
                <c:pt idx="74">
                  <c:v>-58111</c:v>
                </c:pt>
                <c:pt idx="75">
                  <c:v>-56822</c:v>
                </c:pt>
                <c:pt idx="76">
                  <c:v>-56757</c:v>
                </c:pt>
                <c:pt idx="77">
                  <c:v>-56247</c:v>
                </c:pt>
                <c:pt idx="78">
                  <c:v>-55301</c:v>
                </c:pt>
                <c:pt idx="79">
                  <c:v>-55039</c:v>
                </c:pt>
                <c:pt idx="80">
                  <c:v>-54871</c:v>
                </c:pt>
                <c:pt idx="81">
                  <c:v>-54611</c:v>
                </c:pt>
                <c:pt idx="82">
                  <c:v>-54763</c:v>
                </c:pt>
                <c:pt idx="83">
                  <c:v>-55759</c:v>
                </c:pt>
                <c:pt idx="84">
                  <c:v>-56420</c:v>
                </c:pt>
                <c:pt idx="85">
                  <c:v>-58831</c:v>
                </c:pt>
                <c:pt idx="86">
                  <c:v>-59186</c:v>
                </c:pt>
                <c:pt idx="87">
                  <c:v>-58888</c:v>
                </c:pt>
                <c:pt idx="88">
                  <c:v>-58811</c:v>
                </c:pt>
                <c:pt idx="89">
                  <c:v>-57872</c:v>
                </c:pt>
                <c:pt idx="90">
                  <c:v>-56705</c:v>
                </c:pt>
                <c:pt idx="91">
                  <c:v>-55997</c:v>
                </c:pt>
                <c:pt idx="92">
                  <c:v>-56419</c:v>
                </c:pt>
                <c:pt idx="93">
                  <c:v>-57254</c:v>
                </c:pt>
                <c:pt idx="94">
                  <c:v>-57566</c:v>
                </c:pt>
                <c:pt idx="95">
                  <c:v>-57174</c:v>
                </c:pt>
                <c:pt idx="96">
                  <c:v>-56981</c:v>
                </c:pt>
                <c:pt idx="97">
                  <c:v>-55490</c:v>
                </c:pt>
                <c:pt idx="98">
                  <c:v>-54190</c:v>
                </c:pt>
                <c:pt idx="99">
                  <c:v>-54011</c:v>
                </c:pt>
                <c:pt idx="100">
                  <c:v>-53448</c:v>
                </c:pt>
                <c:pt idx="101">
                  <c:v>-53211</c:v>
                </c:pt>
                <c:pt idx="102">
                  <c:v>-51628</c:v>
                </c:pt>
                <c:pt idx="103">
                  <c:v>-50205</c:v>
                </c:pt>
                <c:pt idx="104">
                  <c:v>-49542</c:v>
                </c:pt>
                <c:pt idx="105">
                  <c:v>-49336</c:v>
                </c:pt>
                <c:pt idx="106">
                  <c:v>-49078</c:v>
                </c:pt>
                <c:pt idx="107">
                  <c:v>-50313</c:v>
                </c:pt>
                <c:pt idx="108">
                  <c:v>-50729</c:v>
                </c:pt>
                <c:pt idx="109">
                  <c:v>-51884</c:v>
                </c:pt>
                <c:pt idx="110">
                  <c:v>-52522</c:v>
                </c:pt>
                <c:pt idx="111">
                  <c:v>-53077</c:v>
                </c:pt>
                <c:pt idx="112">
                  <c:v>-53765</c:v>
                </c:pt>
                <c:pt idx="113">
                  <c:v>-54298</c:v>
                </c:pt>
                <c:pt idx="114">
                  <c:v>-54670</c:v>
                </c:pt>
                <c:pt idx="115">
                  <c:v>-55059</c:v>
                </c:pt>
                <c:pt idx="116">
                  <c:v>-54962</c:v>
                </c:pt>
                <c:pt idx="117">
                  <c:v>-54319</c:v>
                </c:pt>
                <c:pt idx="118">
                  <c:v>-54178</c:v>
                </c:pt>
                <c:pt idx="119">
                  <c:v>-54475</c:v>
                </c:pt>
                <c:pt idx="120">
                  <c:v>-54743</c:v>
                </c:pt>
                <c:pt idx="121">
                  <c:v>-55060</c:v>
                </c:pt>
                <c:pt idx="122">
                  <c:v>-55216</c:v>
                </c:pt>
                <c:pt idx="123">
                  <c:v>-54182</c:v>
                </c:pt>
                <c:pt idx="124">
                  <c:v>-53734</c:v>
                </c:pt>
                <c:pt idx="125">
                  <c:v>-53372</c:v>
                </c:pt>
                <c:pt idx="126">
                  <c:v>-52874</c:v>
                </c:pt>
                <c:pt idx="127">
                  <c:v>-52586</c:v>
                </c:pt>
                <c:pt idx="128">
                  <c:v>-52392</c:v>
                </c:pt>
                <c:pt idx="129">
                  <c:v>-52201</c:v>
                </c:pt>
                <c:pt idx="130">
                  <c:v>-52172</c:v>
                </c:pt>
                <c:pt idx="131">
                  <c:v>-53200</c:v>
                </c:pt>
                <c:pt idx="132">
                  <c:v>-54069</c:v>
                </c:pt>
                <c:pt idx="133">
                  <c:v>-56786</c:v>
                </c:pt>
                <c:pt idx="134">
                  <c:v>-57001</c:v>
                </c:pt>
                <c:pt idx="135">
                  <c:v>-57048</c:v>
                </c:pt>
                <c:pt idx="136">
                  <c:v>-57198</c:v>
                </c:pt>
                <c:pt idx="137">
                  <c:v>-56709</c:v>
                </c:pt>
                <c:pt idx="138">
                  <c:v>-56414</c:v>
                </c:pt>
                <c:pt idx="139">
                  <c:v>-55799</c:v>
                </c:pt>
                <c:pt idx="140">
                  <c:v>-55520</c:v>
                </c:pt>
                <c:pt idx="141">
                  <c:v>-56469</c:v>
                </c:pt>
                <c:pt idx="142">
                  <c:v>-57622</c:v>
                </c:pt>
                <c:pt idx="143">
                  <c:v>-58365</c:v>
                </c:pt>
                <c:pt idx="144">
                  <c:v>-58546</c:v>
                </c:pt>
                <c:pt idx="145">
                  <c:v>-56679</c:v>
                </c:pt>
                <c:pt idx="146">
                  <c:v>-54574</c:v>
                </c:pt>
                <c:pt idx="147">
                  <c:v>-54464</c:v>
                </c:pt>
                <c:pt idx="148">
                  <c:v>-53792</c:v>
                </c:pt>
                <c:pt idx="149">
                  <c:v>-53249</c:v>
                </c:pt>
                <c:pt idx="150">
                  <c:v>-51599</c:v>
                </c:pt>
                <c:pt idx="151">
                  <c:v>-50415</c:v>
                </c:pt>
                <c:pt idx="152">
                  <c:v>-49662</c:v>
                </c:pt>
                <c:pt idx="153">
                  <c:v>-48944</c:v>
                </c:pt>
                <c:pt idx="154">
                  <c:v>-48598</c:v>
                </c:pt>
                <c:pt idx="155">
                  <c:v>-48649</c:v>
                </c:pt>
                <c:pt idx="156">
                  <c:v>-48650</c:v>
                </c:pt>
                <c:pt idx="157">
                  <c:v>-48953</c:v>
                </c:pt>
                <c:pt idx="158">
                  <c:v>-49067</c:v>
                </c:pt>
                <c:pt idx="159">
                  <c:v>-49700</c:v>
                </c:pt>
                <c:pt idx="160">
                  <c:v>-49866</c:v>
                </c:pt>
                <c:pt idx="161">
                  <c:v>-50259</c:v>
                </c:pt>
                <c:pt idx="162">
                  <c:v>-51204</c:v>
                </c:pt>
                <c:pt idx="163">
                  <c:v>-51482</c:v>
                </c:pt>
                <c:pt idx="164">
                  <c:v>-51859</c:v>
                </c:pt>
                <c:pt idx="165">
                  <c:v>-52141</c:v>
                </c:pt>
                <c:pt idx="166">
                  <c:v>-52272</c:v>
                </c:pt>
                <c:pt idx="167">
                  <c:v>-52360</c:v>
                </c:pt>
                <c:pt idx="168">
                  <c:v>-52721</c:v>
                </c:pt>
                <c:pt idx="169">
                  <c:v>-53093</c:v>
                </c:pt>
                <c:pt idx="170">
                  <c:v>-53258</c:v>
                </c:pt>
                <c:pt idx="171">
                  <c:v>-51793</c:v>
                </c:pt>
                <c:pt idx="172">
                  <c:v>-49882</c:v>
                </c:pt>
                <c:pt idx="173">
                  <c:v>-49369</c:v>
                </c:pt>
                <c:pt idx="174">
                  <c:v>-48133</c:v>
                </c:pt>
                <c:pt idx="175">
                  <c:v>-47912</c:v>
                </c:pt>
                <c:pt idx="176">
                  <c:v>-47902</c:v>
                </c:pt>
                <c:pt idx="177">
                  <c:v>-48035</c:v>
                </c:pt>
                <c:pt idx="178">
                  <c:v>-48265</c:v>
                </c:pt>
                <c:pt idx="179">
                  <c:v>-48856</c:v>
                </c:pt>
                <c:pt idx="180">
                  <c:v>-50917</c:v>
                </c:pt>
                <c:pt idx="181">
                  <c:v>-54527</c:v>
                </c:pt>
                <c:pt idx="182">
                  <c:v>-55254</c:v>
                </c:pt>
                <c:pt idx="183">
                  <c:v>-54926</c:v>
                </c:pt>
                <c:pt idx="184">
                  <c:v>-54930</c:v>
                </c:pt>
                <c:pt idx="185">
                  <c:v>-54202</c:v>
                </c:pt>
                <c:pt idx="186">
                  <c:v>-54149</c:v>
                </c:pt>
                <c:pt idx="187">
                  <c:v>-54997</c:v>
                </c:pt>
                <c:pt idx="188">
                  <c:v>-54805</c:v>
                </c:pt>
                <c:pt idx="189">
                  <c:v>-55398</c:v>
                </c:pt>
                <c:pt idx="190">
                  <c:v>-56419</c:v>
                </c:pt>
                <c:pt idx="191">
                  <c:v>-56439</c:v>
                </c:pt>
                <c:pt idx="192">
                  <c:v>-56772</c:v>
                </c:pt>
                <c:pt idx="193">
                  <c:v>-56404</c:v>
                </c:pt>
                <c:pt idx="194">
                  <c:v>-55491</c:v>
                </c:pt>
                <c:pt idx="195">
                  <c:v>-55644</c:v>
                </c:pt>
                <c:pt idx="196">
                  <c:v>-55283</c:v>
                </c:pt>
                <c:pt idx="197">
                  <c:v>-54752</c:v>
                </c:pt>
                <c:pt idx="198">
                  <c:v>-53927</c:v>
                </c:pt>
                <c:pt idx="199">
                  <c:v>-52883</c:v>
                </c:pt>
                <c:pt idx="200">
                  <c:v>-52220</c:v>
                </c:pt>
                <c:pt idx="201">
                  <c:v>-52237</c:v>
                </c:pt>
                <c:pt idx="202">
                  <c:v>-52544</c:v>
                </c:pt>
                <c:pt idx="203">
                  <c:v>-54839</c:v>
                </c:pt>
                <c:pt idx="204">
                  <c:v>-56371</c:v>
                </c:pt>
                <c:pt idx="205">
                  <c:v>-59768</c:v>
                </c:pt>
                <c:pt idx="206">
                  <c:v>-61040</c:v>
                </c:pt>
                <c:pt idx="207">
                  <c:v>-62904</c:v>
                </c:pt>
                <c:pt idx="208">
                  <c:v>-63401</c:v>
                </c:pt>
                <c:pt idx="209">
                  <c:v>-63070</c:v>
                </c:pt>
                <c:pt idx="210">
                  <c:v>-63016</c:v>
                </c:pt>
                <c:pt idx="211">
                  <c:v>-62619</c:v>
                </c:pt>
                <c:pt idx="212">
                  <c:v>-62901</c:v>
                </c:pt>
                <c:pt idx="213">
                  <c:v>-63065</c:v>
                </c:pt>
                <c:pt idx="214">
                  <c:v>-63971</c:v>
                </c:pt>
                <c:pt idx="215">
                  <c:v>-64314</c:v>
                </c:pt>
                <c:pt idx="216">
                  <c:v>-64655</c:v>
                </c:pt>
                <c:pt idx="217">
                  <c:v>-64245</c:v>
                </c:pt>
                <c:pt idx="218">
                  <c:v>-64604</c:v>
                </c:pt>
                <c:pt idx="219">
                  <c:v>-64046</c:v>
                </c:pt>
                <c:pt idx="220">
                  <c:v>-64252</c:v>
                </c:pt>
                <c:pt idx="221">
                  <c:v>-63387</c:v>
                </c:pt>
                <c:pt idx="222">
                  <c:v>-62681</c:v>
                </c:pt>
                <c:pt idx="223">
                  <c:v>-62453</c:v>
                </c:pt>
                <c:pt idx="224">
                  <c:v>-62324</c:v>
                </c:pt>
                <c:pt idx="225">
                  <c:v>-62187</c:v>
                </c:pt>
                <c:pt idx="226">
                  <c:v>-61852</c:v>
                </c:pt>
                <c:pt idx="227">
                  <c:v>-62022</c:v>
                </c:pt>
                <c:pt idx="228">
                  <c:v>-63033</c:v>
                </c:pt>
                <c:pt idx="229">
                  <c:v>-65701</c:v>
                </c:pt>
                <c:pt idx="230">
                  <c:v>-65845</c:v>
                </c:pt>
                <c:pt idx="231">
                  <c:v>-64885</c:v>
                </c:pt>
                <c:pt idx="232">
                  <c:v>-64668</c:v>
                </c:pt>
                <c:pt idx="233">
                  <c:v>-63591</c:v>
                </c:pt>
                <c:pt idx="234">
                  <c:v>-63468</c:v>
                </c:pt>
                <c:pt idx="235">
                  <c:v>-61298</c:v>
                </c:pt>
                <c:pt idx="236">
                  <c:v>-61222</c:v>
                </c:pt>
                <c:pt idx="237">
                  <c:v>-61478</c:v>
                </c:pt>
                <c:pt idx="238">
                  <c:v>-62651</c:v>
                </c:pt>
                <c:pt idx="239">
                  <c:v>-62235</c:v>
                </c:pt>
                <c:pt idx="240">
                  <c:v>-62379</c:v>
                </c:pt>
                <c:pt idx="241">
                  <c:v>-60082</c:v>
                </c:pt>
                <c:pt idx="242">
                  <c:v>-58982</c:v>
                </c:pt>
                <c:pt idx="243">
                  <c:v>-58586</c:v>
                </c:pt>
                <c:pt idx="244">
                  <c:v>-58419</c:v>
                </c:pt>
                <c:pt idx="245">
                  <c:v>-58445</c:v>
                </c:pt>
                <c:pt idx="246">
                  <c:v>-57244</c:v>
                </c:pt>
                <c:pt idx="247">
                  <c:v>-56460</c:v>
                </c:pt>
                <c:pt idx="248">
                  <c:v>-55811</c:v>
                </c:pt>
                <c:pt idx="249">
                  <c:v>-55946</c:v>
                </c:pt>
                <c:pt idx="250">
                  <c:v>-56001</c:v>
                </c:pt>
                <c:pt idx="251">
                  <c:v>-57752</c:v>
                </c:pt>
                <c:pt idx="252">
                  <c:v>-58967</c:v>
                </c:pt>
                <c:pt idx="253">
                  <c:v>-61799</c:v>
                </c:pt>
                <c:pt idx="254">
                  <c:v>-62575</c:v>
                </c:pt>
                <c:pt idx="255">
                  <c:v>-63726</c:v>
                </c:pt>
                <c:pt idx="256">
                  <c:v>-63995</c:v>
                </c:pt>
                <c:pt idx="257">
                  <c:v>-64242</c:v>
                </c:pt>
                <c:pt idx="258">
                  <c:v>-64387</c:v>
                </c:pt>
                <c:pt idx="259">
                  <c:v>-64224</c:v>
                </c:pt>
                <c:pt idx="260">
                  <c:v>-64183</c:v>
                </c:pt>
                <c:pt idx="261">
                  <c:v>-64253</c:v>
                </c:pt>
                <c:pt idx="262">
                  <c:v>-64842</c:v>
                </c:pt>
                <c:pt idx="263">
                  <c:v>-65113</c:v>
                </c:pt>
                <c:pt idx="264">
                  <c:v>-65241</c:v>
                </c:pt>
                <c:pt idx="265">
                  <c:v>-64894</c:v>
                </c:pt>
                <c:pt idx="266">
                  <c:v>-64967</c:v>
                </c:pt>
                <c:pt idx="267">
                  <c:v>-64155</c:v>
                </c:pt>
                <c:pt idx="268">
                  <c:v>-63922</c:v>
                </c:pt>
                <c:pt idx="269">
                  <c:v>-63562</c:v>
                </c:pt>
                <c:pt idx="270">
                  <c:v>-63069</c:v>
                </c:pt>
                <c:pt idx="271">
                  <c:v>-62617</c:v>
                </c:pt>
                <c:pt idx="272">
                  <c:v>-62456</c:v>
                </c:pt>
                <c:pt idx="273">
                  <c:v>-62079</c:v>
                </c:pt>
                <c:pt idx="274">
                  <c:v>-62016</c:v>
                </c:pt>
                <c:pt idx="275">
                  <c:v>-62549</c:v>
                </c:pt>
                <c:pt idx="276">
                  <c:v>-62966</c:v>
                </c:pt>
                <c:pt idx="277">
                  <c:v>-66060</c:v>
                </c:pt>
                <c:pt idx="278">
                  <c:v>-66222</c:v>
                </c:pt>
                <c:pt idx="279">
                  <c:v>-65558</c:v>
                </c:pt>
                <c:pt idx="280">
                  <c:v>-64752</c:v>
                </c:pt>
                <c:pt idx="281">
                  <c:v>-62431</c:v>
                </c:pt>
                <c:pt idx="282">
                  <c:v>-61765</c:v>
                </c:pt>
                <c:pt idx="283">
                  <c:v>-60642</c:v>
                </c:pt>
                <c:pt idx="284">
                  <c:v>-60426</c:v>
                </c:pt>
                <c:pt idx="285">
                  <c:v>-60963</c:v>
                </c:pt>
                <c:pt idx="286">
                  <c:v>-61641</c:v>
                </c:pt>
                <c:pt idx="287">
                  <c:v>-62216</c:v>
                </c:pt>
                <c:pt idx="288">
                  <c:v>-62050</c:v>
                </c:pt>
                <c:pt idx="289">
                  <c:v>-60897</c:v>
                </c:pt>
                <c:pt idx="290">
                  <c:v>-59688</c:v>
                </c:pt>
                <c:pt idx="291">
                  <c:v>-60548</c:v>
                </c:pt>
                <c:pt idx="292">
                  <c:v>-59900</c:v>
                </c:pt>
                <c:pt idx="293">
                  <c:v>-60264</c:v>
                </c:pt>
                <c:pt idx="294">
                  <c:v>-58904</c:v>
                </c:pt>
                <c:pt idx="295">
                  <c:v>-57800</c:v>
                </c:pt>
                <c:pt idx="296">
                  <c:v>-56925</c:v>
                </c:pt>
                <c:pt idx="297">
                  <c:v>-56620</c:v>
                </c:pt>
                <c:pt idx="298">
                  <c:v>-56604</c:v>
                </c:pt>
                <c:pt idx="299">
                  <c:v>-58524</c:v>
                </c:pt>
                <c:pt idx="300">
                  <c:v>-60075</c:v>
                </c:pt>
                <c:pt idx="301">
                  <c:v>-63495</c:v>
                </c:pt>
                <c:pt idx="302">
                  <c:v>-64316</c:v>
                </c:pt>
                <c:pt idx="303">
                  <c:v>-64360</c:v>
                </c:pt>
                <c:pt idx="304">
                  <c:v>-64331</c:v>
                </c:pt>
                <c:pt idx="305">
                  <c:v>-64749</c:v>
                </c:pt>
                <c:pt idx="306">
                  <c:v>-65141</c:v>
                </c:pt>
                <c:pt idx="307">
                  <c:v>-65384</c:v>
                </c:pt>
                <c:pt idx="308">
                  <c:v>-65561</c:v>
                </c:pt>
                <c:pt idx="309">
                  <c:v>-65826</c:v>
                </c:pt>
                <c:pt idx="310">
                  <c:v>-65896</c:v>
                </c:pt>
                <c:pt idx="311">
                  <c:v>-65551</c:v>
                </c:pt>
                <c:pt idx="312">
                  <c:v>-66195</c:v>
                </c:pt>
                <c:pt idx="313">
                  <c:v>-66445</c:v>
                </c:pt>
                <c:pt idx="314">
                  <c:v>-66502</c:v>
                </c:pt>
                <c:pt idx="315">
                  <c:v>-65638</c:v>
                </c:pt>
                <c:pt idx="316">
                  <c:v>-66049</c:v>
                </c:pt>
                <c:pt idx="317">
                  <c:v>-66412</c:v>
                </c:pt>
                <c:pt idx="318">
                  <c:v>-66383</c:v>
                </c:pt>
                <c:pt idx="319">
                  <c:v>-65641</c:v>
                </c:pt>
                <c:pt idx="320">
                  <c:v>-65255</c:v>
                </c:pt>
                <c:pt idx="321">
                  <c:v>-65160</c:v>
                </c:pt>
                <c:pt idx="322">
                  <c:v>-65000</c:v>
                </c:pt>
                <c:pt idx="323">
                  <c:v>-64468</c:v>
                </c:pt>
                <c:pt idx="324">
                  <c:v>-64928</c:v>
                </c:pt>
                <c:pt idx="325">
                  <c:v>-68898</c:v>
                </c:pt>
                <c:pt idx="326">
                  <c:v>-69179</c:v>
                </c:pt>
                <c:pt idx="327">
                  <c:v>-68392</c:v>
                </c:pt>
                <c:pt idx="328">
                  <c:v>-67943</c:v>
                </c:pt>
                <c:pt idx="329">
                  <c:v>-64858</c:v>
                </c:pt>
                <c:pt idx="330">
                  <c:v>-64313</c:v>
                </c:pt>
                <c:pt idx="331">
                  <c:v>-63538</c:v>
                </c:pt>
                <c:pt idx="332">
                  <c:v>-63987</c:v>
                </c:pt>
                <c:pt idx="333">
                  <c:v>-65242</c:v>
                </c:pt>
                <c:pt idx="334">
                  <c:v>-65624</c:v>
                </c:pt>
                <c:pt idx="335">
                  <c:v>-66353</c:v>
                </c:pt>
                <c:pt idx="336">
                  <c:v>-66233</c:v>
                </c:pt>
                <c:pt idx="337">
                  <c:v>-64823</c:v>
                </c:pt>
                <c:pt idx="338">
                  <c:v>-64014</c:v>
                </c:pt>
                <c:pt idx="339">
                  <c:v>-64577</c:v>
                </c:pt>
                <c:pt idx="340">
                  <c:v>-64315</c:v>
                </c:pt>
                <c:pt idx="341">
                  <c:v>-63983</c:v>
                </c:pt>
                <c:pt idx="342">
                  <c:v>-63564</c:v>
                </c:pt>
                <c:pt idx="343">
                  <c:v>-62377</c:v>
                </c:pt>
                <c:pt idx="344">
                  <c:v>-61491</c:v>
                </c:pt>
                <c:pt idx="345">
                  <c:v>-61546</c:v>
                </c:pt>
                <c:pt idx="346">
                  <c:v>-61818</c:v>
                </c:pt>
                <c:pt idx="347">
                  <c:v>-63586</c:v>
                </c:pt>
                <c:pt idx="348">
                  <c:v>-65069</c:v>
                </c:pt>
                <c:pt idx="349">
                  <c:v>-68644</c:v>
                </c:pt>
                <c:pt idx="350">
                  <c:v>-68829</c:v>
                </c:pt>
                <c:pt idx="351">
                  <c:v>-68353</c:v>
                </c:pt>
                <c:pt idx="352">
                  <c:v>-68477</c:v>
                </c:pt>
                <c:pt idx="353">
                  <c:v>-69921</c:v>
                </c:pt>
                <c:pt idx="354">
                  <c:v>-70354</c:v>
                </c:pt>
                <c:pt idx="355">
                  <c:v>-69707</c:v>
                </c:pt>
                <c:pt idx="356">
                  <c:v>-69749</c:v>
                </c:pt>
                <c:pt idx="357">
                  <c:v>-68776</c:v>
                </c:pt>
                <c:pt idx="358">
                  <c:v>-68597</c:v>
                </c:pt>
                <c:pt idx="359">
                  <c:v>-68134</c:v>
                </c:pt>
                <c:pt idx="360">
                  <c:v>-68583</c:v>
                </c:pt>
                <c:pt idx="361">
                  <c:v>-68677</c:v>
                </c:pt>
                <c:pt idx="362">
                  <c:v>-68477</c:v>
                </c:pt>
                <c:pt idx="363">
                  <c:v>-67260</c:v>
                </c:pt>
                <c:pt idx="364">
                  <c:v>-66998</c:v>
                </c:pt>
                <c:pt idx="365">
                  <c:v>-66086</c:v>
                </c:pt>
                <c:pt idx="366">
                  <c:v>-65478</c:v>
                </c:pt>
                <c:pt idx="367">
                  <c:v>-65601</c:v>
                </c:pt>
                <c:pt idx="368">
                  <c:v>-65001</c:v>
                </c:pt>
                <c:pt idx="369">
                  <c:v>-65116</c:v>
                </c:pt>
                <c:pt idx="370">
                  <c:v>-65115</c:v>
                </c:pt>
                <c:pt idx="371">
                  <c:v>-66268</c:v>
                </c:pt>
                <c:pt idx="372">
                  <c:v>-67073</c:v>
                </c:pt>
                <c:pt idx="373">
                  <c:v>-68474</c:v>
                </c:pt>
                <c:pt idx="374">
                  <c:v>-69205</c:v>
                </c:pt>
                <c:pt idx="375">
                  <c:v>-68579</c:v>
                </c:pt>
                <c:pt idx="376">
                  <c:v>-66760</c:v>
                </c:pt>
                <c:pt idx="377">
                  <c:v>-64295</c:v>
                </c:pt>
                <c:pt idx="378">
                  <c:v>-64161</c:v>
                </c:pt>
                <c:pt idx="379">
                  <c:v>-62966</c:v>
                </c:pt>
                <c:pt idx="380">
                  <c:v>-63500</c:v>
                </c:pt>
                <c:pt idx="381">
                  <c:v>-63407</c:v>
                </c:pt>
                <c:pt idx="382">
                  <c:v>-64277</c:v>
                </c:pt>
                <c:pt idx="383">
                  <c:v>-64185</c:v>
                </c:pt>
                <c:pt idx="384">
                  <c:v>-64281</c:v>
                </c:pt>
                <c:pt idx="385">
                  <c:v>-63012</c:v>
                </c:pt>
                <c:pt idx="386">
                  <c:v>-61107</c:v>
                </c:pt>
                <c:pt idx="387">
                  <c:v>-60893</c:v>
                </c:pt>
                <c:pt idx="388">
                  <c:v>-60711</c:v>
                </c:pt>
                <c:pt idx="389">
                  <c:v>-60374</c:v>
                </c:pt>
                <c:pt idx="390">
                  <c:v>-59399</c:v>
                </c:pt>
                <c:pt idx="391">
                  <c:v>-58522</c:v>
                </c:pt>
                <c:pt idx="392">
                  <c:v>-58282</c:v>
                </c:pt>
                <c:pt idx="393">
                  <c:v>-58231</c:v>
                </c:pt>
                <c:pt idx="394">
                  <c:v>-58303</c:v>
                </c:pt>
                <c:pt idx="395">
                  <c:v>-59137</c:v>
                </c:pt>
                <c:pt idx="396">
                  <c:v>-60534</c:v>
                </c:pt>
                <c:pt idx="397">
                  <c:v>-63248</c:v>
                </c:pt>
                <c:pt idx="398">
                  <c:v>-63687</c:v>
                </c:pt>
                <c:pt idx="399">
                  <c:v>-65403</c:v>
                </c:pt>
                <c:pt idx="400">
                  <c:v>-65854</c:v>
                </c:pt>
                <c:pt idx="401">
                  <c:v>-66190</c:v>
                </c:pt>
                <c:pt idx="402">
                  <c:v>-66304</c:v>
                </c:pt>
                <c:pt idx="403">
                  <c:v>-65980</c:v>
                </c:pt>
                <c:pt idx="404">
                  <c:v>-65481</c:v>
                </c:pt>
                <c:pt idx="405">
                  <c:v>-64469</c:v>
                </c:pt>
                <c:pt idx="406">
                  <c:v>-64189</c:v>
                </c:pt>
                <c:pt idx="407">
                  <c:v>-64058</c:v>
                </c:pt>
                <c:pt idx="408">
                  <c:v>-64133</c:v>
                </c:pt>
                <c:pt idx="409">
                  <c:v>-63964</c:v>
                </c:pt>
                <c:pt idx="410">
                  <c:v>-64271</c:v>
                </c:pt>
                <c:pt idx="411">
                  <c:v>-63162</c:v>
                </c:pt>
                <c:pt idx="412">
                  <c:v>-62966</c:v>
                </c:pt>
                <c:pt idx="413">
                  <c:v>-62056</c:v>
                </c:pt>
                <c:pt idx="414">
                  <c:v>-61684</c:v>
                </c:pt>
                <c:pt idx="415">
                  <c:v>-61532</c:v>
                </c:pt>
                <c:pt idx="416">
                  <c:v>-61265</c:v>
                </c:pt>
                <c:pt idx="417">
                  <c:v>-61294</c:v>
                </c:pt>
                <c:pt idx="418">
                  <c:v>-61384</c:v>
                </c:pt>
                <c:pt idx="419">
                  <c:v>-63008</c:v>
                </c:pt>
                <c:pt idx="420">
                  <c:v>-63128</c:v>
                </c:pt>
                <c:pt idx="421">
                  <c:v>-65075</c:v>
                </c:pt>
                <c:pt idx="422">
                  <c:v>-65114</c:v>
                </c:pt>
                <c:pt idx="423">
                  <c:v>-65129</c:v>
                </c:pt>
                <c:pt idx="424">
                  <c:v>-64439</c:v>
                </c:pt>
                <c:pt idx="425">
                  <c:v>-63073</c:v>
                </c:pt>
                <c:pt idx="426">
                  <c:v>-62375</c:v>
                </c:pt>
                <c:pt idx="427">
                  <c:v>-60876</c:v>
                </c:pt>
                <c:pt idx="428">
                  <c:v>-60698</c:v>
                </c:pt>
                <c:pt idx="429">
                  <c:v>-62364</c:v>
                </c:pt>
                <c:pt idx="430">
                  <c:v>-63858</c:v>
                </c:pt>
                <c:pt idx="431">
                  <c:v>-63675</c:v>
                </c:pt>
                <c:pt idx="432">
                  <c:v>-63593</c:v>
                </c:pt>
                <c:pt idx="433">
                  <c:v>-61120</c:v>
                </c:pt>
                <c:pt idx="434">
                  <c:v>-59229</c:v>
                </c:pt>
                <c:pt idx="435">
                  <c:v>-59423</c:v>
                </c:pt>
                <c:pt idx="436">
                  <c:v>-59056</c:v>
                </c:pt>
                <c:pt idx="437">
                  <c:v>-58610</c:v>
                </c:pt>
                <c:pt idx="438">
                  <c:v>-57689</c:v>
                </c:pt>
                <c:pt idx="439">
                  <c:v>-57593</c:v>
                </c:pt>
                <c:pt idx="440">
                  <c:v>-57188</c:v>
                </c:pt>
                <c:pt idx="441">
                  <c:v>-57018</c:v>
                </c:pt>
                <c:pt idx="442">
                  <c:v>-56964</c:v>
                </c:pt>
                <c:pt idx="443">
                  <c:v>-57575</c:v>
                </c:pt>
                <c:pt idx="444">
                  <c:v>-57837</c:v>
                </c:pt>
                <c:pt idx="445">
                  <c:v>-58534</c:v>
                </c:pt>
                <c:pt idx="446">
                  <c:v>-59334</c:v>
                </c:pt>
                <c:pt idx="447">
                  <c:v>-59940</c:v>
                </c:pt>
                <c:pt idx="448">
                  <c:v>-59531</c:v>
                </c:pt>
                <c:pt idx="449">
                  <c:v>-59766</c:v>
                </c:pt>
                <c:pt idx="450">
                  <c:v>-59532</c:v>
                </c:pt>
                <c:pt idx="451">
                  <c:v>-59721</c:v>
                </c:pt>
                <c:pt idx="452">
                  <c:v>-59350</c:v>
                </c:pt>
                <c:pt idx="453">
                  <c:v>-59481</c:v>
                </c:pt>
                <c:pt idx="454">
                  <c:v>-59218</c:v>
                </c:pt>
                <c:pt idx="455">
                  <c:v>-58555</c:v>
                </c:pt>
                <c:pt idx="456">
                  <c:v>-58591</c:v>
                </c:pt>
                <c:pt idx="457">
                  <c:v>-58258</c:v>
                </c:pt>
                <c:pt idx="458">
                  <c:v>-58704</c:v>
                </c:pt>
                <c:pt idx="459">
                  <c:v>-56902</c:v>
                </c:pt>
                <c:pt idx="460">
                  <c:v>-55948</c:v>
                </c:pt>
                <c:pt idx="461">
                  <c:v>-55077</c:v>
                </c:pt>
                <c:pt idx="462">
                  <c:v>-53789</c:v>
                </c:pt>
                <c:pt idx="463">
                  <c:v>-53179</c:v>
                </c:pt>
                <c:pt idx="464">
                  <c:v>-52776</c:v>
                </c:pt>
                <c:pt idx="465">
                  <c:v>-52719</c:v>
                </c:pt>
                <c:pt idx="466">
                  <c:v>-53114</c:v>
                </c:pt>
                <c:pt idx="467">
                  <c:v>-53800</c:v>
                </c:pt>
                <c:pt idx="468">
                  <c:v>-55029</c:v>
                </c:pt>
                <c:pt idx="469">
                  <c:v>-58114</c:v>
                </c:pt>
                <c:pt idx="470">
                  <c:v>-58732</c:v>
                </c:pt>
                <c:pt idx="471">
                  <c:v>-58595</c:v>
                </c:pt>
                <c:pt idx="472">
                  <c:v>-58124</c:v>
                </c:pt>
                <c:pt idx="473">
                  <c:v>-56774</c:v>
                </c:pt>
                <c:pt idx="474">
                  <c:v>-55400</c:v>
                </c:pt>
                <c:pt idx="475">
                  <c:v>-54981</c:v>
                </c:pt>
                <c:pt idx="476">
                  <c:v>-54664</c:v>
                </c:pt>
                <c:pt idx="477">
                  <c:v>-54608</c:v>
                </c:pt>
                <c:pt idx="478">
                  <c:v>-56845</c:v>
                </c:pt>
                <c:pt idx="479">
                  <c:v>-56215</c:v>
                </c:pt>
                <c:pt idx="480">
                  <c:v>-55911</c:v>
                </c:pt>
                <c:pt idx="481">
                  <c:v>-54898</c:v>
                </c:pt>
                <c:pt idx="482">
                  <c:v>-53667</c:v>
                </c:pt>
                <c:pt idx="483">
                  <c:v>-53950</c:v>
                </c:pt>
                <c:pt idx="484">
                  <c:v>-53180</c:v>
                </c:pt>
                <c:pt idx="485">
                  <c:v>-52655</c:v>
                </c:pt>
                <c:pt idx="486">
                  <c:v>-50442</c:v>
                </c:pt>
                <c:pt idx="487">
                  <c:v>-48675</c:v>
                </c:pt>
                <c:pt idx="488">
                  <c:v>-47450</c:v>
                </c:pt>
                <c:pt idx="489">
                  <c:v>-46993</c:v>
                </c:pt>
                <c:pt idx="490">
                  <c:v>-46536</c:v>
                </c:pt>
                <c:pt idx="491">
                  <c:v>-46887</c:v>
                </c:pt>
                <c:pt idx="492">
                  <c:v>-47422</c:v>
                </c:pt>
                <c:pt idx="493">
                  <c:v>-48156</c:v>
                </c:pt>
                <c:pt idx="494">
                  <c:v>-48630</c:v>
                </c:pt>
                <c:pt idx="495">
                  <c:v>-49261</c:v>
                </c:pt>
                <c:pt idx="496">
                  <c:v>-49162</c:v>
                </c:pt>
                <c:pt idx="497">
                  <c:v>-49635</c:v>
                </c:pt>
                <c:pt idx="498">
                  <c:v>-50566</c:v>
                </c:pt>
                <c:pt idx="499">
                  <c:v>-51112</c:v>
                </c:pt>
                <c:pt idx="500">
                  <c:v>-51586</c:v>
                </c:pt>
                <c:pt idx="501">
                  <c:v>-52265</c:v>
                </c:pt>
                <c:pt idx="502">
                  <c:v>-52188</c:v>
                </c:pt>
                <c:pt idx="503">
                  <c:v>-51838</c:v>
                </c:pt>
                <c:pt idx="504">
                  <c:v>-52311</c:v>
                </c:pt>
                <c:pt idx="505">
                  <c:v>-51837</c:v>
                </c:pt>
                <c:pt idx="506">
                  <c:v>-51788</c:v>
                </c:pt>
                <c:pt idx="507">
                  <c:v>-50566</c:v>
                </c:pt>
                <c:pt idx="508">
                  <c:v>-49269</c:v>
                </c:pt>
                <c:pt idx="509">
                  <c:v>-49184</c:v>
                </c:pt>
                <c:pt idx="510">
                  <c:v>-48135</c:v>
                </c:pt>
                <c:pt idx="511">
                  <c:v>-48468</c:v>
                </c:pt>
                <c:pt idx="512">
                  <c:v>-48213</c:v>
                </c:pt>
                <c:pt idx="513">
                  <c:v>-48947</c:v>
                </c:pt>
                <c:pt idx="514">
                  <c:v>-49398</c:v>
                </c:pt>
                <c:pt idx="515">
                  <c:v>-50522</c:v>
                </c:pt>
                <c:pt idx="516">
                  <c:v>-52059</c:v>
                </c:pt>
                <c:pt idx="517">
                  <c:v>-54513</c:v>
                </c:pt>
                <c:pt idx="518">
                  <c:v>-55670</c:v>
                </c:pt>
                <c:pt idx="519">
                  <c:v>-55825</c:v>
                </c:pt>
                <c:pt idx="520">
                  <c:v>-55685</c:v>
                </c:pt>
                <c:pt idx="521">
                  <c:v>-54494</c:v>
                </c:pt>
                <c:pt idx="522">
                  <c:v>-54489</c:v>
                </c:pt>
                <c:pt idx="523">
                  <c:v>-53956</c:v>
                </c:pt>
                <c:pt idx="524">
                  <c:v>-53606</c:v>
                </c:pt>
                <c:pt idx="525">
                  <c:v>-53750</c:v>
                </c:pt>
                <c:pt idx="526">
                  <c:v>-54637</c:v>
                </c:pt>
                <c:pt idx="527">
                  <c:v>-56317</c:v>
                </c:pt>
                <c:pt idx="528">
                  <c:v>-56743</c:v>
                </c:pt>
                <c:pt idx="529">
                  <c:v>-56359</c:v>
                </c:pt>
                <c:pt idx="530">
                  <c:v>-54658</c:v>
                </c:pt>
                <c:pt idx="531">
                  <c:v>-55050</c:v>
                </c:pt>
                <c:pt idx="532">
                  <c:v>-54851</c:v>
                </c:pt>
                <c:pt idx="533">
                  <c:v>-55926</c:v>
                </c:pt>
                <c:pt idx="534">
                  <c:v>-54201</c:v>
                </c:pt>
                <c:pt idx="535">
                  <c:v>-53344</c:v>
                </c:pt>
                <c:pt idx="536">
                  <c:v>-52524</c:v>
                </c:pt>
                <c:pt idx="537">
                  <c:v>-52799</c:v>
                </c:pt>
                <c:pt idx="538">
                  <c:v>-53612</c:v>
                </c:pt>
                <c:pt idx="539">
                  <c:v>-55326</c:v>
                </c:pt>
                <c:pt idx="540">
                  <c:v>-57569</c:v>
                </c:pt>
                <c:pt idx="541">
                  <c:v>-60583</c:v>
                </c:pt>
                <c:pt idx="542">
                  <c:v>-61237</c:v>
                </c:pt>
                <c:pt idx="543">
                  <c:v>-62903</c:v>
                </c:pt>
                <c:pt idx="544">
                  <c:v>-63021</c:v>
                </c:pt>
                <c:pt idx="545">
                  <c:v>-63103</c:v>
                </c:pt>
                <c:pt idx="546">
                  <c:v>-63374</c:v>
                </c:pt>
                <c:pt idx="547">
                  <c:v>-62220</c:v>
                </c:pt>
                <c:pt idx="548">
                  <c:v>-62330</c:v>
                </c:pt>
                <c:pt idx="549">
                  <c:v>-61790</c:v>
                </c:pt>
                <c:pt idx="550">
                  <c:v>-61488</c:v>
                </c:pt>
                <c:pt idx="551">
                  <c:v>-60742</c:v>
                </c:pt>
                <c:pt idx="552">
                  <c:v>-60879</c:v>
                </c:pt>
                <c:pt idx="553">
                  <c:v>-60676</c:v>
                </c:pt>
                <c:pt idx="554">
                  <c:v>-60587</c:v>
                </c:pt>
                <c:pt idx="555">
                  <c:v>-60440</c:v>
                </c:pt>
                <c:pt idx="556">
                  <c:v>-60386</c:v>
                </c:pt>
                <c:pt idx="557">
                  <c:v>-59513</c:v>
                </c:pt>
                <c:pt idx="558">
                  <c:v>-58566</c:v>
                </c:pt>
                <c:pt idx="559">
                  <c:v>-58657</c:v>
                </c:pt>
                <c:pt idx="560">
                  <c:v>-58595</c:v>
                </c:pt>
                <c:pt idx="561">
                  <c:v>-57824</c:v>
                </c:pt>
                <c:pt idx="562">
                  <c:v>-57634</c:v>
                </c:pt>
                <c:pt idx="563">
                  <c:v>-58587</c:v>
                </c:pt>
                <c:pt idx="564">
                  <c:v>-59292</c:v>
                </c:pt>
                <c:pt idx="565">
                  <c:v>-63144</c:v>
                </c:pt>
                <c:pt idx="566">
                  <c:v>-63767</c:v>
                </c:pt>
                <c:pt idx="567">
                  <c:v>-63243</c:v>
                </c:pt>
                <c:pt idx="568">
                  <c:v>-62670</c:v>
                </c:pt>
                <c:pt idx="569">
                  <c:v>-60631</c:v>
                </c:pt>
                <c:pt idx="570">
                  <c:v>-60320</c:v>
                </c:pt>
                <c:pt idx="571">
                  <c:v>-60501</c:v>
                </c:pt>
                <c:pt idx="572">
                  <c:v>-60379</c:v>
                </c:pt>
                <c:pt idx="573">
                  <c:v>-61416</c:v>
                </c:pt>
                <c:pt idx="574">
                  <c:v>-62268</c:v>
                </c:pt>
                <c:pt idx="575">
                  <c:v>-62963</c:v>
                </c:pt>
                <c:pt idx="576">
                  <c:v>-62757</c:v>
                </c:pt>
                <c:pt idx="577">
                  <c:v>-60810</c:v>
                </c:pt>
                <c:pt idx="578">
                  <c:v>-59347</c:v>
                </c:pt>
                <c:pt idx="579">
                  <c:v>-60208</c:v>
                </c:pt>
                <c:pt idx="580">
                  <c:v>-60020</c:v>
                </c:pt>
                <c:pt idx="581">
                  <c:v>-59811</c:v>
                </c:pt>
                <c:pt idx="582">
                  <c:v>-57882</c:v>
                </c:pt>
                <c:pt idx="583">
                  <c:v>-57148</c:v>
                </c:pt>
                <c:pt idx="584">
                  <c:v>-56385</c:v>
                </c:pt>
                <c:pt idx="585">
                  <c:v>-56299</c:v>
                </c:pt>
                <c:pt idx="586">
                  <c:v>-56207</c:v>
                </c:pt>
                <c:pt idx="587">
                  <c:v>-57486</c:v>
                </c:pt>
                <c:pt idx="588">
                  <c:v>-59043</c:v>
                </c:pt>
                <c:pt idx="589">
                  <c:v>-62057</c:v>
                </c:pt>
                <c:pt idx="590">
                  <c:v>-62356</c:v>
                </c:pt>
                <c:pt idx="591">
                  <c:v>-63481</c:v>
                </c:pt>
                <c:pt idx="592">
                  <c:v>-63516</c:v>
                </c:pt>
                <c:pt idx="593">
                  <c:v>-63090</c:v>
                </c:pt>
                <c:pt idx="594">
                  <c:v>-63269</c:v>
                </c:pt>
                <c:pt idx="595">
                  <c:v>-63656</c:v>
                </c:pt>
                <c:pt idx="596">
                  <c:v>-63834</c:v>
                </c:pt>
                <c:pt idx="597">
                  <c:v>-63599</c:v>
                </c:pt>
                <c:pt idx="598">
                  <c:v>-63849</c:v>
                </c:pt>
                <c:pt idx="599">
                  <c:v>-63523</c:v>
                </c:pt>
                <c:pt idx="600">
                  <c:v>-63431</c:v>
                </c:pt>
                <c:pt idx="601">
                  <c:v>-63411</c:v>
                </c:pt>
                <c:pt idx="602">
                  <c:v>-63061</c:v>
                </c:pt>
                <c:pt idx="603">
                  <c:v>-63547</c:v>
                </c:pt>
                <c:pt idx="604">
                  <c:v>-63144</c:v>
                </c:pt>
                <c:pt idx="605">
                  <c:v>-62822</c:v>
                </c:pt>
                <c:pt idx="606">
                  <c:v>-62444</c:v>
                </c:pt>
                <c:pt idx="607">
                  <c:v>-61937</c:v>
                </c:pt>
                <c:pt idx="608">
                  <c:v>-61925</c:v>
                </c:pt>
                <c:pt idx="609">
                  <c:v>-61747</c:v>
                </c:pt>
                <c:pt idx="610">
                  <c:v>-61771</c:v>
                </c:pt>
                <c:pt idx="611">
                  <c:v>-63487</c:v>
                </c:pt>
                <c:pt idx="612">
                  <c:v>-63352</c:v>
                </c:pt>
                <c:pt idx="613">
                  <c:v>-65131</c:v>
                </c:pt>
                <c:pt idx="614">
                  <c:v>-65222</c:v>
                </c:pt>
                <c:pt idx="615">
                  <c:v>-64206</c:v>
                </c:pt>
                <c:pt idx="616">
                  <c:v>-63924</c:v>
                </c:pt>
                <c:pt idx="617">
                  <c:v>-62701</c:v>
                </c:pt>
                <c:pt idx="618">
                  <c:v>-62262</c:v>
                </c:pt>
                <c:pt idx="619">
                  <c:v>-62856</c:v>
                </c:pt>
                <c:pt idx="620">
                  <c:v>-62816</c:v>
                </c:pt>
                <c:pt idx="621">
                  <c:v>-62206</c:v>
                </c:pt>
                <c:pt idx="622">
                  <c:v>-63155</c:v>
                </c:pt>
                <c:pt idx="623">
                  <c:v>-63949</c:v>
                </c:pt>
                <c:pt idx="624">
                  <c:v>-64126</c:v>
                </c:pt>
                <c:pt idx="625">
                  <c:v>-63075</c:v>
                </c:pt>
                <c:pt idx="626">
                  <c:v>-61447</c:v>
                </c:pt>
                <c:pt idx="627">
                  <c:v>-62257</c:v>
                </c:pt>
                <c:pt idx="628">
                  <c:v>-62392</c:v>
                </c:pt>
                <c:pt idx="629">
                  <c:v>-62375</c:v>
                </c:pt>
                <c:pt idx="630">
                  <c:v>-61095</c:v>
                </c:pt>
                <c:pt idx="631">
                  <c:v>-59882</c:v>
                </c:pt>
                <c:pt idx="632">
                  <c:v>-59042</c:v>
                </c:pt>
                <c:pt idx="633">
                  <c:v>-58980</c:v>
                </c:pt>
                <c:pt idx="634">
                  <c:v>-59132</c:v>
                </c:pt>
                <c:pt idx="635">
                  <c:v>-60664</c:v>
                </c:pt>
                <c:pt idx="636">
                  <c:v>-61998</c:v>
                </c:pt>
                <c:pt idx="637">
                  <c:v>-64001</c:v>
                </c:pt>
                <c:pt idx="638">
                  <c:v>-64650</c:v>
                </c:pt>
                <c:pt idx="639">
                  <c:v>-65911</c:v>
                </c:pt>
                <c:pt idx="640">
                  <c:v>-65836</c:v>
                </c:pt>
                <c:pt idx="641">
                  <c:v>-65813</c:v>
                </c:pt>
                <c:pt idx="642">
                  <c:v>-65880</c:v>
                </c:pt>
                <c:pt idx="643">
                  <c:v>-65055</c:v>
                </c:pt>
                <c:pt idx="644">
                  <c:v>-65013</c:v>
                </c:pt>
                <c:pt idx="645">
                  <c:v>-64268</c:v>
                </c:pt>
                <c:pt idx="646">
                  <c:v>-64380</c:v>
                </c:pt>
                <c:pt idx="647">
                  <c:v>-63810</c:v>
                </c:pt>
                <c:pt idx="648">
                  <c:v>-63779</c:v>
                </c:pt>
                <c:pt idx="649">
                  <c:v>-63804</c:v>
                </c:pt>
                <c:pt idx="650">
                  <c:v>-63734</c:v>
                </c:pt>
                <c:pt idx="651">
                  <c:v>-63466</c:v>
                </c:pt>
                <c:pt idx="652">
                  <c:v>-63600</c:v>
                </c:pt>
                <c:pt idx="653">
                  <c:v>-63233</c:v>
                </c:pt>
                <c:pt idx="654">
                  <c:v>-62655</c:v>
                </c:pt>
                <c:pt idx="655">
                  <c:v>-62071</c:v>
                </c:pt>
                <c:pt idx="656">
                  <c:v>-61570</c:v>
                </c:pt>
                <c:pt idx="657">
                  <c:v>-61168</c:v>
                </c:pt>
                <c:pt idx="658">
                  <c:v>-61194</c:v>
                </c:pt>
                <c:pt idx="659">
                  <c:v>-61010</c:v>
                </c:pt>
                <c:pt idx="660">
                  <c:v>-61240</c:v>
                </c:pt>
                <c:pt idx="661">
                  <c:v>-62813</c:v>
                </c:pt>
                <c:pt idx="662">
                  <c:v>-62718</c:v>
                </c:pt>
                <c:pt idx="663">
                  <c:v>-61767</c:v>
                </c:pt>
                <c:pt idx="664">
                  <c:v>-61445</c:v>
                </c:pt>
                <c:pt idx="665">
                  <c:v>-60051</c:v>
                </c:pt>
                <c:pt idx="666">
                  <c:v>-59402</c:v>
                </c:pt>
                <c:pt idx="667">
                  <c:v>-57696</c:v>
                </c:pt>
                <c:pt idx="668">
                  <c:v>-56747</c:v>
                </c:pt>
                <c:pt idx="669">
                  <c:v>-56274</c:v>
                </c:pt>
                <c:pt idx="670">
                  <c:v>-57236</c:v>
                </c:pt>
                <c:pt idx="671">
                  <c:v>-56732</c:v>
                </c:pt>
                <c:pt idx="672">
                  <c:v>-56570</c:v>
                </c:pt>
                <c:pt idx="673">
                  <c:v>-56186</c:v>
                </c:pt>
                <c:pt idx="674">
                  <c:v>-54047</c:v>
                </c:pt>
                <c:pt idx="675">
                  <c:v>-55130</c:v>
                </c:pt>
                <c:pt idx="676">
                  <c:v>-54238</c:v>
                </c:pt>
                <c:pt idx="677">
                  <c:v>-54085</c:v>
                </c:pt>
                <c:pt idx="678">
                  <c:v>-52471</c:v>
                </c:pt>
                <c:pt idx="679">
                  <c:v>-51720</c:v>
                </c:pt>
                <c:pt idx="680">
                  <c:v>-50863</c:v>
                </c:pt>
                <c:pt idx="681">
                  <c:v>-50423</c:v>
                </c:pt>
                <c:pt idx="682">
                  <c:v>-50762</c:v>
                </c:pt>
                <c:pt idx="683">
                  <c:v>-52752</c:v>
                </c:pt>
                <c:pt idx="684">
                  <c:v>-53737</c:v>
                </c:pt>
                <c:pt idx="685">
                  <c:v>-56439</c:v>
                </c:pt>
                <c:pt idx="686">
                  <c:v>-57645</c:v>
                </c:pt>
                <c:pt idx="687">
                  <c:v>-57973</c:v>
                </c:pt>
                <c:pt idx="688">
                  <c:v>-58898</c:v>
                </c:pt>
                <c:pt idx="689">
                  <c:v>-58929</c:v>
                </c:pt>
                <c:pt idx="690">
                  <c:v>-59080</c:v>
                </c:pt>
                <c:pt idx="691">
                  <c:v>-58192</c:v>
                </c:pt>
                <c:pt idx="692">
                  <c:v>-57601</c:v>
                </c:pt>
                <c:pt idx="693">
                  <c:v>-56656</c:v>
                </c:pt>
                <c:pt idx="694">
                  <c:v>-56889</c:v>
                </c:pt>
                <c:pt idx="695">
                  <c:v>-57513</c:v>
                </c:pt>
                <c:pt idx="696">
                  <c:v>-57682</c:v>
                </c:pt>
                <c:pt idx="697">
                  <c:v>-57913</c:v>
                </c:pt>
                <c:pt idx="698">
                  <c:v>-58096</c:v>
                </c:pt>
                <c:pt idx="699">
                  <c:v>-57600</c:v>
                </c:pt>
                <c:pt idx="700">
                  <c:v>-57389</c:v>
                </c:pt>
                <c:pt idx="701">
                  <c:v>-57363</c:v>
                </c:pt>
                <c:pt idx="702">
                  <c:v>-57164</c:v>
                </c:pt>
                <c:pt idx="703">
                  <c:v>-56646</c:v>
                </c:pt>
                <c:pt idx="704">
                  <c:v>-56594</c:v>
                </c:pt>
                <c:pt idx="705">
                  <c:v>-56657</c:v>
                </c:pt>
                <c:pt idx="706">
                  <c:v>-56282</c:v>
                </c:pt>
                <c:pt idx="707">
                  <c:v>-56795</c:v>
                </c:pt>
                <c:pt idx="708">
                  <c:v>-57401</c:v>
                </c:pt>
                <c:pt idx="709">
                  <c:v>-58946</c:v>
                </c:pt>
                <c:pt idx="710">
                  <c:v>-59707</c:v>
                </c:pt>
                <c:pt idx="711">
                  <c:v>-59756</c:v>
                </c:pt>
                <c:pt idx="712">
                  <c:v>-59433</c:v>
                </c:pt>
                <c:pt idx="713">
                  <c:v>-59281</c:v>
                </c:pt>
                <c:pt idx="714">
                  <c:v>-58885</c:v>
                </c:pt>
                <c:pt idx="715">
                  <c:v>-57876</c:v>
                </c:pt>
                <c:pt idx="716">
                  <c:v>-56941</c:v>
                </c:pt>
                <c:pt idx="717">
                  <c:v>-57032</c:v>
                </c:pt>
                <c:pt idx="718">
                  <c:v>-58918</c:v>
                </c:pt>
                <c:pt idx="719">
                  <c:v>-58471</c:v>
                </c:pt>
                <c:pt idx="720">
                  <c:v>-58727</c:v>
                </c:pt>
                <c:pt idx="721">
                  <c:v>-57373</c:v>
                </c:pt>
                <c:pt idx="722">
                  <c:v>-55097</c:v>
                </c:pt>
                <c:pt idx="723">
                  <c:v>-54896</c:v>
                </c:pt>
                <c:pt idx="724">
                  <c:v>-54604</c:v>
                </c:pt>
                <c:pt idx="725">
                  <c:v>-54263</c:v>
                </c:pt>
                <c:pt idx="726">
                  <c:v>-52708</c:v>
                </c:pt>
                <c:pt idx="727">
                  <c:v>-51841</c:v>
                </c:pt>
                <c:pt idx="728">
                  <c:v>-50873</c:v>
                </c:pt>
                <c:pt idx="729">
                  <c:v>-51043</c:v>
                </c:pt>
                <c:pt idx="730">
                  <c:v>-51451</c:v>
                </c:pt>
                <c:pt idx="731">
                  <c:v>-53840</c:v>
                </c:pt>
                <c:pt idx="732">
                  <c:v>-55360</c:v>
                </c:pt>
                <c:pt idx="733">
                  <c:v>-58468</c:v>
                </c:pt>
                <c:pt idx="734">
                  <c:v>-60670</c:v>
                </c:pt>
                <c:pt idx="735">
                  <c:v>-60975</c:v>
                </c:pt>
                <c:pt idx="736">
                  <c:v>-60934</c:v>
                </c:pt>
                <c:pt idx="737">
                  <c:v>-60321</c:v>
                </c:pt>
                <c:pt idx="738">
                  <c:v>-60749</c:v>
                </c:pt>
                <c:pt idx="739">
                  <c:v>-60240</c:v>
                </c:pt>
                <c:pt idx="740">
                  <c:v>-60216</c:v>
                </c:pt>
                <c:pt idx="741">
                  <c:v>-59866</c:v>
                </c:pt>
                <c:pt idx="742">
                  <c:v>-60298</c:v>
                </c:pt>
                <c:pt idx="743">
                  <c:v>-59943</c:v>
                </c:pt>
                <c:pt idx="744">
                  <c:v>-60296</c:v>
                </c:pt>
                <c:pt idx="745">
                  <c:v>-59376</c:v>
                </c:pt>
                <c:pt idx="746">
                  <c:v>-59617</c:v>
                </c:pt>
                <c:pt idx="747">
                  <c:v>-59153</c:v>
                </c:pt>
                <c:pt idx="748">
                  <c:v>-58543</c:v>
                </c:pt>
                <c:pt idx="749">
                  <c:v>-57449</c:v>
                </c:pt>
                <c:pt idx="750">
                  <c:v>-56065</c:v>
                </c:pt>
                <c:pt idx="751">
                  <c:v>-55707</c:v>
                </c:pt>
                <c:pt idx="752">
                  <c:v>-54669</c:v>
                </c:pt>
                <c:pt idx="753">
                  <c:v>-53595</c:v>
                </c:pt>
                <c:pt idx="754">
                  <c:v>-53793</c:v>
                </c:pt>
                <c:pt idx="755">
                  <c:v>-54042</c:v>
                </c:pt>
                <c:pt idx="756">
                  <c:v>-54106</c:v>
                </c:pt>
                <c:pt idx="757">
                  <c:v>-55939</c:v>
                </c:pt>
                <c:pt idx="758">
                  <c:v>-56141</c:v>
                </c:pt>
                <c:pt idx="759">
                  <c:v>-56105</c:v>
                </c:pt>
                <c:pt idx="760">
                  <c:v>-55940</c:v>
                </c:pt>
                <c:pt idx="761">
                  <c:v>-54957</c:v>
                </c:pt>
                <c:pt idx="762">
                  <c:v>-54812</c:v>
                </c:pt>
                <c:pt idx="763">
                  <c:v>-53840</c:v>
                </c:pt>
                <c:pt idx="764">
                  <c:v>-53205</c:v>
                </c:pt>
                <c:pt idx="765">
                  <c:v>-53244</c:v>
                </c:pt>
                <c:pt idx="766">
                  <c:v>-54810</c:v>
                </c:pt>
                <c:pt idx="767">
                  <c:v>-54703</c:v>
                </c:pt>
                <c:pt idx="768">
                  <c:v>-54310</c:v>
                </c:pt>
                <c:pt idx="769">
                  <c:v>-52360</c:v>
                </c:pt>
                <c:pt idx="770">
                  <c:v>-50383</c:v>
                </c:pt>
                <c:pt idx="771">
                  <c:v>-50214</c:v>
                </c:pt>
                <c:pt idx="772">
                  <c:v>-49494</c:v>
                </c:pt>
                <c:pt idx="773">
                  <c:v>-48926</c:v>
                </c:pt>
                <c:pt idx="774">
                  <c:v>-46965</c:v>
                </c:pt>
                <c:pt idx="775">
                  <c:v>-46067</c:v>
                </c:pt>
                <c:pt idx="776">
                  <c:v>-45195</c:v>
                </c:pt>
                <c:pt idx="777">
                  <c:v>-45330</c:v>
                </c:pt>
                <c:pt idx="778">
                  <c:v>-45341</c:v>
                </c:pt>
                <c:pt idx="779">
                  <c:v>-46167</c:v>
                </c:pt>
                <c:pt idx="780">
                  <c:v>-46656</c:v>
                </c:pt>
                <c:pt idx="781">
                  <c:v>-47663</c:v>
                </c:pt>
                <c:pt idx="782">
                  <c:v>-48577</c:v>
                </c:pt>
                <c:pt idx="783">
                  <c:v>-50077</c:v>
                </c:pt>
                <c:pt idx="784">
                  <c:v>-50270</c:v>
                </c:pt>
                <c:pt idx="785">
                  <c:v>-50511</c:v>
                </c:pt>
                <c:pt idx="786">
                  <c:v>-50914</c:v>
                </c:pt>
                <c:pt idx="787">
                  <c:v>-51140</c:v>
                </c:pt>
                <c:pt idx="788">
                  <c:v>-51085</c:v>
                </c:pt>
                <c:pt idx="789">
                  <c:v>-51026</c:v>
                </c:pt>
                <c:pt idx="790">
                  <c:v>-51150</c:v>
                </c:pt>
                <c:pt idx="791">
                  <c:v>-51251</c:v>
                </c:pt>
                <c:pt idx="792">
                  <c:v>-51485</c:v>
                </c:pt>
                <c:pt idx="793">
                  <c:v>-51516</c:v>
                </c:pt>
                <c:pt idx="794">
                  <c:v>-51489</c:v>
                </c:pt>
                <c:pt idx="795">
                  <c:v>-50113</c:v>
                </c:pt>
                <c:pt idx="796">
                  <c:v>-49879</c:v>
                </c:pt>
                <c:pt idx="797">
                  <c:v>-49589</c:v>
                </c:pt>
                <c:pt idx="798">
                  <c:v>-48524</c:v>
                </c:pt>
                <c:pt idx="799">
                  <c:v>-47738</c:v>
                </c:pt>
                <c:pt idx="800">
                  <c:v>-46726</c:v>
                </c:pt>
                <c:pt idx="801">
                  <c:v>-46144</c:v>
                </c:pt>
                <c:pt idx="802">
                  <c:v>-46658</c:v>
                </c:pt>
                <c:pt idx="803">
                  <c:v>-47355</c:v>
                </c:pt>
                <c:pt idx="804">
                  <c:v>-48628</c:v>
                </c:pt>
                <c:pt idx="805">
                  <c:v>-50447</c:v>
                </c:pt>
                <c:pt idx="806">
                  <c:v>-52041</c:v>
                </c:pt>
                <c:pt idx="807">
                  <c:v>-52420</c:v>
                </c:pt>
                <c:pt idx="808">
                  <c:v>-51617</c:v>
                </c:pt>
                <c:pt idx="809">
                  <c:v>-50815</c:v>
                </c:pt>
                <c:pt idx="810">
                  <c:v>-51214</c:v>
                </c:pt>
                <c:pt idx="811">
                  <c:v>-51444</c:v>
                </c:pt>
                <c:pt idx="812">
                  <c:v>-51462</c:v>
                </c:pt>
                <c:pt idx="813">
                  <c:v>-52888</c:v>
                </c:pt>
                <c:pt idx="814">
                  <c:v>-54249</c:v>
                </c:pt>
                <c:pt idx="815">
                  <c:v>-54714</c:v>
                </c:pt>
                <c:pt idx="816">
                  <c:v>-55104</c:v>
                </c:pt>
                <c:pt idx="817">
                  <c:v>-54010</c:v>
                </c:pt>
                <c:pt idx="818">
                  <c:v>-52046</c:v>
                </c:pt>
                <c:pt idx="819">
                  <c:v>-51784</c:v>
                </c:pt>
                <c:pt idx="820">
                  <c:v>-51415</c:v>
                </c:pt>
                <c:pt idx="821">
                  <c:v>-50813</c:v>
                </c:pt>
                <c:pt idx="822">
                  <c:v>-49066</c:v>
                </c:pt>
                <c:pt idx="823">
                  <c:v>-47551</c:v>
                </c:pt>
                <c:pt idx="824">
                  <c:v>-47100</c:v>
                </c:pt>
                <c:pt idx="825">
                  <c:v>-46503</c:v>
                </c:pt>
                <c:pt idx="826">
                  <c:v>-46339</c:v>
                </c:pt>
                <c:pt idx="827">
                  <c:v>-46562</c:v>
                </c:pt>
                <c:pt idx="828">
                  <c:v>-46678</c:v>
                </c:pt>
                <c:pt idx="829">
                  <c:v>-47510</c:v>
                </c:pt>
                <c:pt idx="830">
                  <c:v>-47595</c:v>
                </c:pt>
                <c:pt idx="831">
                  <c:v>-48243</c:v>
                </c:pt>
                <c:pt idx="832">
                  <c:v>-48274</c:v>
                </c:pt>
                <c:pt idx="833">
                  <c:v>-48766</c:v>
                </c:pt>
                <c:pt idx="834">
                  <c:v>-49545</c:v>
                </c:pt>
                <c:pt idx="835">
                  <c:v>-50404</c:v>
                </c:pt>
                <c:pt idx="836">
                  <c:v>-50830</c:v>
                </c:pt>
                <c:pt idx="837">
                  <c:v>-50991</c:v>
                </c:pt>
                <c:pt idx="838">
                  <c:v>-51237</c:v>
                </c:pt>
                <c:pt idx="839">
                  <c:v>-51466</c:v>
                </c:pt>
                <c:pt idx="840">
                  <c:v>-51941</c:v>
                </c:pt>
                <c:pt idx="841">
                  <c:v>-51728</c:v>
                </c:pt>
                <c:pt idx="842">
                  <c:v>-51726</c:v>
                </c:pt>
                <c:pt idx="843">
                  <c:v>-49783</c:v>
                </c:pt>
                <c:pt idx="844">
                  <c:v>-48793</c:v>
                </c:pt>
                <c:pt idx="845">
                  <c:v>-47932</c:v>
                </c:pt>
                <c:pt idx="846">
                  <c:v>-46726</c:v>
                </c:pt>
                <c:pt idx="847">
                  <c:v>-46321</c:v>
                </c:pt>
                <c:pt idx="848">
                  <c:v>-45988</c:v>
                </c:pt>
                <c:pt idx="849">
                  <c:v>-45998</c:v>
                </c:pt>
                <c:pt idx="850">
                  <c:v>-46129</c:v>
                </c:pt>
                <c:pt idx="851">
                  <c:v>-46872</c:v>
                </c:pt>
                <c:pt idx="852">
                  <c:v>-48299</c:v>
                </c:pt>
                <c:pt idx="853">
                  <c:v>-50940</c:v>
                </c:pt>
                <c:pt idx="854">
                  <c:v>-51922</c:v>
                </c:pt>
                <c:pt idx="855">
                  <c:v>-52463</c:v>
                </c:pt>
                <c:pt idx="856">
                  <c:v>-51547</c:v>
                </c:pt>
                <c:pt idx="857">
                  <c:v>-51038</c:v>
                </c:pt>
                <c:pt idx="858">
                  <c:v>-50149</c:v>
                </c:pt>
                <c:pt idx="859">
                  <c:v>-51828</c:v>
                </c:pt>
                <c:pt idx="860">
                  <c:v>-51437</c:v>
                </c:pt>
                <c:pt idx="861">
                  <c:v>-52063</c:v>
                </c:pt>
                <c:pt idx="862">
                  <c:v>-52972</c:v>
                </c:pt>
                <c:pt idx="863">
                  <c:v>-53152</c:v>
                </c:pt>
                <c:pt idx="864">
                  <c:v>-53404</c:v>
                </c:pt>
                <c:pt idx="865">
                  <c:v>-53312</c:v>
                </c:pt>
                <c:pt idx="866">
                  <c:v>-51991</c:v>
                </c:pt>
                <c:pt idx="867">
                  <c:v>-51974</c:v>
                </c:pt>
                <c:pt idx="868">
                  <c:v>-51813</c:v>
                </c:pt>
                <c:pt idx="869">
                  <c:v>-51284</c:v>
                </c:pt>
                <c:pt idx="870">
                  <c:v>-50634</c:v>
                </c:pt>
                <c:pt idx="871">
                  <c:v>-49778</c:v>
                </c:pt>
                <c:pt idx="872">
                  <c:v>-49091</c:v>
                </c:pt>
                <c:pt idx="873">
                  <c:v>-49330</c:v>
                </c:pt>
                <c:pt idx="874">
                  <c:v>-49809</c:v>
                </c:pt>
                <c:pt idx="875">
                  <c:v>-52161</c:v>
                </c:pt>
                <c:pt idx="876">
                  <c:v>-53753</c:v>
                </c:pt>
                <c:pt idx="877">
                  <c:v>-56415</c:v>
                </c:pt>
                <c:pt idx="878">
                  <c:v>-56929</c:v>
                </c:pt>
                <c:pt idx="879">
                  <c:v>-58727</c:v>
                </c:pt>
                <c:pt idx="880">
                  <c:v>-59028</c:v>
                </c:pt>
                <c:pt idx="881">
                  <c:v>-60074</c:v>
                </c:pt>
                <c:pt idx="882">
                  <c:v>-59861</c:v>
                </c:pt>
                <c:pt idx="883">
                  <c:v>-58882</c:v>
                </c:pt>
                <c:pt idx="884">
                  <c:v>-58568</c:v>
                </c:pt>
                <c:pt idx="885">
                  <c:v>-57869</c:v>
                </c:pt>
                <c:pt idx="886">
                  <c:v>-57831</c:v>
                </c:pt>
                <c:pt idx="887">
                  <c:v>-58809</c:v>
                </c:pt>
                <c:pt idx="888">
                  <c:v>-59053</c:v>
                </c:pt>
                <c:pt idx="889">
                  <c:v>-59186</c:v>
                </c:pt>
                <c:pt idx="890">
                  <c:v>-59224</c:v>
                </c:pt>
                <c:pt idx="891">
                  <c:v>-58676</c:v>
                </c:pt>
                <c:pt idx="892">
                  <c:v>-58814</c:v>
                </c:pt>
                <c:pt idx="893">
                  <c:v>-57405</c:v>
                </c:pt>
                <c:pt idx="894">
                  <c:v>-56909</c:v>
                </c:pt>
                <c:pt idx="895">
                  <c:v>-56128</c:v>
                </c:pt>
                <c:pt idx="896">
                  <c:v>-55928</c:v>
                </c:pt>
                <c:pt idx="897">
                  <c:v>-56073</c:v>
                </c:pt>
                <c:pt idx="898">
                  <c:v>-55437</c:v>
                </c:pt>
                <c:pt idx="899">
                  <c:v>-56340</c:v>
                </c:pt>
                <c:pt idx="900">
                  <c:v>-56528</c:v>
                </c:pt>
                <c:pt idx="901">
                  <c:v>-59801</c:v>
                </c:pt>
                <c:pt idx="902">
                  <c:v>-60530</c:v>
                </c:pt>
                <c:pt idx="903">
                  <c:v>-60103</c:v>
                </c:pt>
                <c:pt idx="904">
                  <c:v>-59092</c:v>
                </c:pt>
                <c:pt idx="905">
                  <c:v>-57352</c:v>
                </c:pt>
                <c:pt idx="906">
                  <c:v>-56557</c:v>
                </c:pt>
                <c:pt idx="907">
                  <c:v>-55460</c:v>
                </c:pt>
                <c:pt idx="908">
                  <c:v>-55106</c:v>
                </c:pt>
                <c:pt idx="909">
                  <c:v>-55157</c:v>
                </c:pt>
                <c:pt idx="910">
                  <c:v>-56035</c:v>
                </c:pt>
                <c:pt idx="911">
                  <c:v>-56774</c:v>
                </c:pt>
                <c:pt idx="912">
                  <c:v>-57486</c:v>
                </c:pt>
                <c:pt idx="913">
                  <c:v>-55678</c:v>
                </c:pt>
                <c:pt idx="914">
                  <c:v>-53736</c:v>
                </c:pt>
                <c:pt idx="915">
                  <c:v>-53124</c:v>
                </c:pt>
                <c:pt idx="916">
                  <c:v>-52658</c:v>
                </c:pt>
                <c:pt idx="917">
                  <c:v>-52429</c:v>
                </c:pt>
                <c:pt idx="918">
                  <c:v>-50936</c:v>
                </c:pt>
                <c:pt idx="919">
                  <c:v>-49644</c:v>
                </c:pt>
                <c:pt idx="920">
                  <c:v>-49055</c:v>
                </c:pt>
                <c:pt idx="921">
                  <c:v>-48966</c:v>
                </c:pt>
                <c:pt idx="922">
                  <c:v>-49064</c:v>
                </c:pt>
                <c:pt idx="923">
                  <c:v>-50793</c:v>
                </c:pt>
                <c:pt idx="924">
                  <c:v>-51605</c:v>
                </c:pt>
                <c:pt idx="925">
                  <c:v>-54547</c:v>
                </c:pt>
                <c:pt idx="926">
                  <c:v>-55242</c:v>
                </c:pt>
                <c:pt idx="927">
                  <c:v>-57166</c:v>
                </c:pt>
                <c:pt idx="928">
                  <c:v>-57088</c:v>
                </c:pt>
                <c:pt idx="929">
                  <c:v>-57259</c:v>
                </c:pt>
                <c:pt idx="930">
                  <c:v>-56934</c:v>
                </c:pt>
                <c:pt idx="931">
                  <c:v>-56566</c:v>
                </c:pt>
                <c:pt idx="932">
                  <c:v>-56752</c:v>
                </c:pt>
                <c:pt idx="933">
                  <c:v>-56981</c:v>
                </c:pt>
                <c:pt idx="934">
                  <c:v>-57331</c:v>
                </c:pt>
                <c:pt idx="935">
                  <c:v>-57824</c:v>
                </c:pt>
                <c:pt idx="936">
                  <c:v>-58234</c:v>
                </c:pt>
                <c:pt idx="937">
                  <c:v>-57701</c:v>
                </c:pt>
                <c:pt idx="938">
                  <c:v>-57654</c:v>
                </c:pt>
                <c:pt idx="939">
                  <c:v>-56451</c:v>
                </c:pt>
                <c:pt idx="940">
                  <c:v>-56132</c:v>
                </c:pt>
                <c:pt idx="941">
                  <c:v>-55569</c:v>
                </c:pt>
                <c:pt idx="942">
                  <c:v>-54706</c:v>
                </c:pt>
                <c:pt idx="943">
                  <c:v>-54064</c:v>
                </c:pt>
                <c:pt idx="944">
                  <c:v>-53930</c:v>
                </c:pt>
                <c:pt idx="945">
                  <c:v>-53895</c:v>
                </c:pt>
                <c:pt idx="946">
                  <c:v>-53837</c:v>
                </c:pt>
                <c:pt idx="947">
                  <c:v>-54970</c:v>
                </c:pt>
                <c:pt idx="948">
                  <c:v>-55638</c:v>
                </c:pt>
                <c:pt idx="949">
                  <c:v>-57521</c:v>
                </c:pt>
                <c:pt idx="950">
                  <c:v>-58052</c:v>
                </c:pt>
                <c:pt idx="951">
                  <c:v>-57285</c:v>
                </c:pt>
                <c:pt idx="952">
                  <c:v>-56773</c:v>
                </c:pt>
                <c:pt idx="953">
                  <c:v>-56006</c:v>
                </c:pt>
                <c:pt idx="954">
                  <c:v>-55394</c:v>
                </c:pt>
                <c:pt idx="955">
                  <c:v>-55141</c:v>
                </c:pt>
                <c:pt idx="956">
                  <c:v>-54504</c:v>
                </c:pt>
                <c:pt idx="957">
                  <c:v>-55200</c:v>
                </c:pt>
                <c:pt idx="958">
                  <c:v>-56431</c:v>
                </c:pt>
                <c:pt idx="959">
                  <c:v>-56375</c:v>
                </c:pt>
                <c:pt idx="960">
                  <c:v>-56542</c:v>
                </c:pt>
                <c:pt idx="961">
                  <c:v>-54928</c:v>
                </c:pt>
                <c:pt idx="962">
                  <c:v>-53061</c:v>
                </c:pt>
                <c:pt idx="963">
                  <c:v>-53284</c:v>
                </c:pt>
                <c:pt idx="964">
                  <c:v>-52905</c:v>
                </c:pt>
                <c:pt idx="965">
                  <c:v>-52267</c:v>
                </c:pt>
                <c:pt idx="966">
                  <c:v>-51008</c:v>
                </c:pt>
                <c:pt idx="967">
                  <c:v>-50012</c:v>
                </c:pt>
                <c:pt idx="968">
                  <c:v>-49599</c:v>
                </c:pt>
                <c:pt idx="969">
                  <c:v>-49529</c:v>
                </c:pt>
                <c:pt idx="970">
                  <c:v>-50028</c:v>
                </c:pt>
                <c:pt idx="971">
                  <c:v>-51937</c:v>
                </c:pt>
                <c:pt idx="972">
                  <c:v>-53278</c:v>
                </c:pt>
                <c:pt idx="973">
                  <c:v>-56003</c:v>
                </c:pt>
                <c:pt idx="974">
                  <c:v>-57039</c:v>
                </c:pt>
                <c:pt idx="975">
                  <c:v>-57869</c:v>
                </c:pt>
                <c:pt idx="976">
                  <c:v>-57747</c:v>
                </c:pt>
                <c:pt idx="977">
                  <c:v>-57205</c:v>
                </c:pt>
                <c:pt idx="978">
                  <c:v>-57572</c:v>
                </c:pt>
                <c:pt idx="979">
                  <c:v>-57513</c:v>
                </c:pt>
                <c:pt idx="980">
                  <c:v>-57784</c:v>
                </c:pt>
                <c:pt idx="981">
                  <c:v>-58307</c:v>
                </c:pt>
                <c:pt idx="982">
                  <c:v>-58112</c:v>
                </c:pt>
                <c:pt idx="983">
                  <c:v>-57933</c:v>
                </c:pt>
                <c:pt idx="984">
                  <c:v>-58508</c:v>
                </c:pt>
                <c:pt idx="985">
                  <c:v>-57407</c:v>
                </c:pt>
                <c:pt idx="986">
                  <c:v>-57351</c:v>
                </c:pt>
                <c:pt idx="987">
                  <c:v>-56140</c:v>
                </c:pt>
                <c:pt idx="988">
                  <c:v>-55888</c:v>
                </c:pt>
                <c:pt idx="989">
                  <c:v>-54943</c:v>
                </c:pt>
                <c:pt idx="990">
                  <c:v>-53803</c:v>
                </c:pt>
                <c:pt idx="991">
                  <c:v>-53003</c:v>
                </c:pt>
                <c:pt idx="992">
                  <c:v>-52582</c:v>
                </c:pt>
                <c:pt idx="993">
                  <c:v>-52066</c:v>
                </c:pt>
                <c:pt idx="994">
                  <c:v>-52147</c:v>
                </c:pt>
                <c:pt idx="995">
                  <c:v>-52835</c:v>
                </c:pt>
                <c:pt idx="996">
                  <c:v>-53562</c:v>
                </c:pt>
                <c:pt idx="997">
                  <c:v>-55893</c:v>
                </c:pt>
                <c:pt idx="998">
                  <c:v>-58105</c:v>
                </c:pt>
                <c:pt idx="999">
                  <c:v>-58012</c:v>
                </c:pt>
                <c:pt idx="1000">
                  <c:v>-57305</c:v>
                </c:pt>
                <c:pt idx="1001">
                  <c:v>-57017</c:v>
                </c:pt>
                <c:pt idx="1002">
                  <c:v>-56554</c:v>
                </c:pt>
                <c:pt idx="1003">
                  <c:v>-56265</c:v>
                </c:pt>
                <c:pt idx="1004">
                  <c:v>-55715</c:v>
                </c:pt>
                <c:pt idx="1005">
                  <c:v>-56415</c:v>
                </c:pt>
                <c:pt idx="1006">
                  <c:v>-57512</c:v>
                </c:pt>
                <c:pt idx="1007">
                  <c:v>-58129</c:v>
                </c:pt>
                <c:pt idx="1008">
                  <c:v>-58416</c:v>
                </c:pt>
                <c:pt idx="1009">
                  <c:v>-57702</c:v>
                </c:pt>
                <c:pt idx="1010">
                  <c:v>-56527</c:v>
                </c:pt>
                <c:pt idx="1011">
                  <c:v>-56836</c:v>
                </c:pt>
                <c:pt idx="1012">
                  <c:v>-56551</c:v>
                </c:pt>
                <c:pt idx="1013">
                  <c:v>-56460</c:v>
                </c:pt>
                <c:pt idx="1014">
                  <c:v>-55261</c:v>
                </c:pt>
                <c:pt idx="1015">
                  <c:v>-54399</c:v>
                </c:pt>
                <c:pt idx="1016">
                  <c:v>-53663</c:v>
                </c:pt>
                <c:pt idx="1017">
                  <c:v>-53575</c:v>
                </c:pt>
                <c:pt idx="1018">
                  <c:v>-54063</c:v>
                </c:pt>
                <c:pt idx="1019">
                  <c:v>-56237</c:v>
                </c:pt>
                <c:pt idx="1020">
                  <c:v>-57362</c:v>
                </c:pt>
                <c:pt idx="1021">
                  <c:v>-59417</c:v>
                </c:pt>
                <c:pt idx="1022">
                  <c:v>-59406</c:v>
                </c:pt>
                <c:pt idx="1023">
                  <c:v>-60492</c:v>
                </c:pt>
                <c:pt idx="1024">
                  <c:v>-60782</c:v>
                </c:pt>
                <c:pt idx="1025">
                  <c:v>-60927</c:v>
                </c:pt>
                <c:pt idx="1026">
                  <c:v>-61248</c:v>
                </c:pt>
                <c:pt idx="1027">
                  <c:v>-60757</c:v>
                </c:pt>
                <c:pt idx="1028">
                  <c:v>-60845</c:v>
                </c:pt>
                <c:pt idx="1029">
                  <c:v>-60242</c:v>
                </c:pt>
                <c:pt idx="1030">
                  <c:v>-59643</c:v>
                </c:pt>
                <c:pt idx="1031">
                  <c:v>-60040</c:v>
                </c:pt>
                <c:pt idx="1032">
                  <c:v>-60030</c:v>
                </c:pt>
                <c:pt idx="1033">
                  <c:v>-59087</c:v>
                </c:pt>
                <c:pt idx="1034">
                  <c:v>-58952</c:v>
                </c:pt>
                <c:pt idx="1035">
                  <c:v>-57859</c:v>
                </c:pt>
                <c:pt idx="1036">
                  <c:v>-57706</c:v>
                </c:pt>
                <c:pt idx="1037">
                  <c:v>-56857</c:v>
                </c:pt>
                <c:pt idx="1038">
                  <c:v>-56216</c:v>
                </c:pt>
                <c:pt idx="1039">
                  <c:v>-55521</c:v>
                </c:pt>
                <c:pt idx="1040">
                  <c:v>-55442</c:v>
                </c:pt>
                <c:pt idx="1041">
                  <c:v>-55491</c:v>
                </c:pt>
                <c:pt idx="1042">
                  <c:v>-55480</c:v>
                </c:pt>
                <c:pt idx="1043">
                  <c:v>-56074</c:v>
                </c:pt>
                <c:pt idx="1044">
                  <c:v>-56895</c:v>
                </c:pt>
                <c:pt idx="1045">
                  <c:v>-59340</c:v>
                </c:pt>
                <c:pt idx="1046">
                  <c:v>-60131</c:v>
                </c:pt>
                <c:pt idx="1047">
                  <c:v>-59494</c:v>
                </c:pt>
                <c:pt idx="1048">
                  <c:v>-59203</c:v>
                </c:pt>
                <c:pt idx="1049">
                  <c:v>-57543</c:v>
                </c:pt>
                <c:pt idx="1050">
                  <c:v>-56990</c:v>
                </c:pt>
                <c:pt idx="1051">
                  <c:v>-56445</c:v>
                </c:pt>
                <c:pt idx="1052">
                  <c:v>-56549</c:v>
                </c:pt>
                <c:pt idx="1053">
                  <c:v>-57456</c:v>
                </c:pt>
                <c:pt idx="1054">
                  <c:v>-57630</c:v>
                </c:pt>
                <c:pt idx="1055">
                  <c:v>-58564</c:v>
                </c:pt>
                <c:pt idx="1056">
                  <c:v>-58908</c:v>
                </c:pt>
                <c:pt idx="1057">
                  <c:v>-58604</c:v>
                </c:pt>
                <c:pt idx="1058">
                  <c:v>-57698</c:v>
                </c:pt>
                <c:pt idx="1059">
                  <c:v>-57913</c:v>
                </c:pt>
                <c:pt idx="1060">
                  <c:v>-57807</c:v>
                </c:pt>
                <c:pt idx="1061">
                  <c:v>-58201</c:v>
                </c:pt>
                <c:pt idx="1062">
                  <c:v>-56935</c:v>
                </c:pt>
                <c:pt idx="1063">
                  <c:v>-55798</c:v>
                </c:pt>
                <c:pt idx="1064">
                  <c:v>-55182</c:v>
                </c:pt>
                <c:pt idx="1065">
                  <c:v>-55201</c:v>
                </c:pt>
                <c:pt idx="1066">
                  <c:v>-55620</c:v>
                </c:pt>
                <c:pt idx="1067">
                  <c:v>-58202</c:v>
                </c:pt>
                <c:pt idx="1068">
                  <c:v>-59269</c:v>
                </c:pt>
                <c:pt idx="1069">
                  <c:v>-60712</c:v>
                </c:pt>
                <c:pt idx="1070">
                  <c:v>-60683</c:v>
                </c:pt>
                <c:pt idx="1071">
                  <c:v>-61639</c:v>
                </c:pt>
                <c:pt idx="1072">
                  <c:v>-61533</c:v>
                </c:pt>
                <c:pt idx="1073">
                  <c:v>-61657</c:v>
                </c:pt>
                <c:pt idx="1074">
                  <c:v>-61952</c:v>
                </c:pt>
                <c:pt idx="1075">
                  <c:v>-61265</c:v>
                </c:pt>
                <c:pt idx="1076">
                  <c:v>-61144</c:v>
                </c:pt>
                <c:pt idx="1077">
                  <c:v>-61291</c:v>
                </c:pt>
                <c:pt idx="1078">
                  <c:v>-61089</c:v>
                </c:pt>
                <c:pt idx="1079">
                  <c:v>-60726</c:v>
                </c:pt>
                <c:pt idx="1080">
                  <c:v>-60693</c:v>
                </c:pt>
                <c:pt idx="1081">
                  <c:v>-60128</c:v>
                </c:pt>
                <c:pt idx="1082">
                  <c:v>-60312</c:v>
                </c:pt>
                <c:pt idx="1083">
                  <c:v>-59657</c:v>
                </c:pt>
                <c:pt idx="1084">
                  <c:v>-59421</c:v>
                </c:pt>
                <c:pt idx="1085">
                  <c:v>-58716</c:v>
                </c:pt>
                <c:pt idx="1086">
                  <c:v>-57861</c:v>
                </c:pt>
                <c:pt idx="1087">
                  <c:v>-56680</c:v>
                </c:pt>
                <c:pt idx="1088">
                  <c:v>-56277</c:v>
                </c:pt>
                <c:pt idx="1089">
                  <c:v>-56105</c:v>
                </c:pt>
                <c:pt idx="1090">
                  <c:v>-56275</c:v>
                </c:pt>
                <c:pt idx="1091">
                  <c:v>-57370</c:v>
                </c:pt>
                <c:pt idx="1092">
                  <c:v>-58624</c:v>
                </c:pt>
                <c:pt idx="1093">
                  <c:v>-59973</c:v>
                </c:pt>
                <c:pt idx="1094">
                  <c:v>-60425</c:v>
                </c:pt>
                <c:pt idx="1095">
                  <c:v>-60177</c:v>
                </c:pt>
                <c:pt idx="1096">
                  <c:v>-59596</c:v>
                </c:pt>
                <c:pt idx="1097">
                  <c:v>-58254</c:v>
                </c:pt>
                <c:pt idx="1098">
                  <c:v>-58597</c:v>
                </c:pt>
                <c:pt idx="1099">
                  <c:v>-58351</c:v>
                </c:pt>
                <c:pt idx="1100">
                  <c:v>-58045</c:v>
                </c:pt>
                <c:pt idx="1101">
                  <c:v>-58089</c:v>
                </c:pt>
                <c:pt idx="1102">
                  <c:v>-58705</c:v>
                </c:pt>
                <c:pt idx="1103">
                  <c:v>-60340</c:v>
                </c:pt>
                <c:pt idx="1104">
                  <c:v>-60635</c:v>
                </c:pt>
                <c:pt idx="1105">
                  <c:v>-58621</c:v>
                </c:pt>
                <c:pt idx="1106">
                  <c:v>-57574</c:v>
                </c:pt>
                <c:pt idx="1107">
                  <c:v>-57145</c:v>
                </c:pt>
                <c:pt idx="1108">
                  <c:v>-56928</c:v>
                </c:pt>
                <c:pt idx="1109">
                  <c:v>-56801</c:v>
                </c:pt>
                <c:pt idx="1110">
                  <c:v>-55641</c:v>
                </c:pt>
                <c:pt idx="1111">
                  <c:v>-54916</c:v>
                </c:pt>
                <c:pt idx="1112">
                  <c:v>-54172</c:v>
                </c:pt>
                <c:pt idx="1113">
                  <c:v>-53633</c:v>
                </c:pt>
                <c:pt idx="1114">
                  <c:v>-53589</c:v>
                </c:pt>
                <c:pt idx="1115">
                  <c:v>-54175</c:v>
                </c:pt>
                <c:pt idx="1116">
                  <c:v>-54669</c:v>
                </c:pt>
                <c:pt idx="1117">
                  <c:v>-55719</c:v>
                </c:pt>
                <c:pt idx="1118">
                  <c:v>-56353</c:v>
                </c:pt>
                <c:pt idx="1119">
                  <c:v>-56210</c:v>
                </c:pt>
                <c:pt idx="1120">
                  <c:v>-56287</c:v>
                </c:pt>
                <c:pt idx="1121">
                  <c:v>-57129</c:v>
                </c:pt>
                <c:pt idx="1122">
                  <c:v>-57607</c:v>
                </c:pt>
                <c:pt idx="1123">
                  <c:v>-57298</c:v>
                </c:pt>
                <c:pt idx="1124">
                  <c:v>-56921</c:v>
                </c:pt>
                <c:pt idx="1125">
                  <c:v>-54941</c:v>
                </c:pt>
                <c:pt idx="1126">
                  <c:v>-54383</c:v>
                </c:pt>
                <c:pt idx="1127">
                  <c:v>-53887</c:v>
                </c:pt>
                <c:pt idx="1128">
                  <c:v>-53740</c:v>
                </c:pt>
                <c:pt idx="1129">
                  <c:v>-53968</c:v>
                </c:pt>
                <c:pt idx="1130">
                  <c:v>-53707</c:v>
                </c:pt>
                <c:pt idx="1131">
                  <c:v>-52429</c:v>
                </c:pt>
                <c:pt idx="1132">
                  <c:v>-51922</c:v>
                </c:pt>
                <c:pt idx="1133">
                  <c:v>-51311</c:v>
                </c:pt>
                <c:pt idx="1134">
                  <c:v>-49974</c:v>
                </c:pt>
                <c:pt idx="1135">
                  <c:v>-49172</c:v>
                </c:pt>
                <c:pt idx="1136">
                  <c:v>-48737</c:v>
                </c:pt>
                <c:pt idx="1137">
                  <c:v>-49164</c:v>
                </c:pt>
                <c:pt idx="1138">
                  <c:v>-49330</c:v>
                </c:pt>
                <c:pt idx="1139">
                  <c:v>-50470</c:v>
                </c:pt>
                <c:pt idx="1140">
                  <c:v>-52126</c:v>
                </c:pt>
                <c:pt idx="1141">
                  <c:v>-53609</c:v>
                </c:pt>
                <c:pt idx="1142">
                  <c:v>-54585</c:v>
                </c:pt>
                <c:pt idx="1143">
                  <c:v>-54106</c:v>
                </c:pt>
                <c:pt idx="1144">
                  <c:v>-53520</c:v>
                </c:pt>
                <c:pt idx="1145">
                  <c:v>-52744</c:v>
                </c:pt>
                <c:pt idx="1146">
                  <c:v>-51982</c:v>
                </c:pt>
                <c:pt idx="1147">
                  <c:v>-53073</c:v>
                </c:pt>
                <c:pt idx="1148">
                  <c:v>-52856</c:v>
                </c:pt>
                <c:pt idx="1149">
                  <c:v>-53721</c:v>
                </c:pt>
                <c:pt idx="1150">
                  <c:v>-54262</c:v>
                </c:pt>
                <c:pt idx="1151">
                  <c:v>-54741</c:v>
                </c:pt>
                <c:pt idx="1152">
                  <c:v>-55008</c:v>
                </c:pt>
                <c:pt idx="1153">
                  <c:v>-55445</c:v>
                </c:pt>
                <c:pt idx="1154">
                  <c:v>-54410</c:v>
                </c:pt>
                <c:pt idx="1155">
                  <c:v>-54537</c:v>
                </c:pt>
                <c:pt idx="1156">
                  <c:v>-54192</c:v>
                </c:pt>
                <c:pt idx="1157">
                  <c:v>-54142</c:v>
                </c:pt>
                <c:pt idx="1158">
                  <c:v>-52695</c:v>
                </c:pt>
                <c:pt idx="1159">
                  <c:v>-52097</c:v>
                </c:pt>
                <c:pt idx="1160">
                  <c:v>-51125</c:v>
                </c:pt>
                <c:pt idx="1161">
                  <c:v>-50557</c:v>
                </c:pt>
                <c:pt idx="1162">
                  <c:v>-50227</c:v>
                </c:pt>
                <c:pt idx="1163">
                  <c:v>-50636</c:v>
                </c:pt>
                <c:pt idx="1164">
                  <c:v>-50780</c:v>
                </c:pt>
                <c:pt idx="1165">
                  <c:v>-51534</c:v>
                </c:pt>
                <c:pt idx="1166">
                  <c:v>-51934</c:v>
                </c:pt>
                <c:pt idx="1167">
                  <c:v>-52204</c:v>
                </c:pt>
                <c:pt idx="1168">
                  <c:v>-52411</c:v>
                </c:pt>
                <c:pt idx="1169">
                  <c:v>-52624</c:v>
                </c:pt>
                <c:pt idx="1170">
                  <c:v>-52707</c:v>
                </c:pt>
                <c:pt idx="1171">
                  <c:v>-52933</c:v>
                </c:pt>
                <c:pt idx="1172">
                  <c:v>-53007</c:v>
                </c:pt>
                <c:pt idx="1173">
                  <c:v>-52887</c:v>
                </c:pt>
                <c:pt idx="1174">
                  <c:v>-52472</c:v>
                </c:pt>
                <c:pt idx="1175">
                  <c:v>-52453</c:v>
                </c:pt>
                <c:pt idx="1176">
                  <c:v>-52613</c:v>
                </c:pt>
                <c:pt idx="1177">
                  <c:v>-52448</c:v>
                </c:pt>
                <c:pt idx="1178">
                  <c:v>-52225</c:v>
                </c:pt>
                <c:pt idx="1179">
                  <c:v>-50696</c:v>
                </c:pt>
                <c:pt idx="1180">
                  <c:v>-49159</c:v>
                </c:pt>
                <c:pt idx="1181">
                  <c:v>-48406</c:v>
                </c:pt>
                <c:pt idx="1182">
                  <c:v>-46967</c:v>
                </c:pt>
                <c:pt idx="1183">
                  <c:v>-46053</c:v>
                </c:pt>
                <c:pt idx="1184">
                  <c:v>-46409</c:v>
                </c:pt>
                <c:pt idx="1185">
                  <c:v>-46023</c:v>
                </c:pt>
                <c:pt idx="1186">
                  <c:v>-46253</c:v>
                </c:pt>
                <c:pt idx="1187">
                  <c:v>-47923</c:v>
                </c:pt>
                <c:pt idx="1188">
                  <c:v>-49693</c:v>
                </c:pt>
                <c:pt idx="1189">
                  <c:v>-52712</c:v>
                </c:pt>
                <c:pt idx="1190">
                  <c:v>-54517</c:v>
                </c:pt>
                <c:pt idx="1191">
                  <c:v>-55769</c:v>
                </c:pt>
                <c:pt idx="1192">
                  <c:v>-55371</c:v>
                </c:pt>
                <c:pt idx="1193">
                  <c:v>-55193</c:v>
                </c:pt>
                <c:pt idx="1194">
                  <c:v>-55174</c:v>
                </c:pt>
                <c:pt idx="1195">
                  <c:v>-54705</c:v>
                </c:pt>
                <c:pt idx="1196">
                  <c:v>-55266</c:v>
                </c:pt>
                <c:pt idx="1197">
                  <c:v>-56835</c:v>
                </c:pt>
                <c:pt idx="1198">
                  <c:v>-57393</c:v>
                </c:pt>
                <c:pt idx="1199">
                  <c:v>-58643</c:v>
                </c:pt>
                <c:pt idx="1200">
                  <c:v>-58516</c:v>
                </c:pt>
                <c:pt idx="1201">
                  <c:v>-57249</c:v>
                </c:pt>
                <c:pt idx="1202">
                  <c:v>-56811</c:v>
                </c:pt>
                <c:pt idx="1203">
                  <c:v>-57031</c:v>
                </c:pt>
                <c:pt idx="1204">
                  <c:v>-56091</c:v>
                </c:pt>
                <c:pt idx="1205">
                  <c:v>-56938</c:v>
                </c:pt>
                <c:pt idx="1206">
                  <c:v>-56044</c:v>
                </c:pt>
                <c:pt idx="1207">
                  <c:v>-54870</c:v>
                </c:pt>
                <c:pt idx="1208">
                  <c:v>-54271</c:v>
                </c:pt>
                <c:pt idx="1209">
                  <c:v>-54348</c:v>
                </c:pt>
                <c:pt idx="1210">
                  <c:v>-54885</c:v>
                </c:pt>
                <c:pt idx="1211">
                  <c:v>-56586</c:v>
                </c:pt>
                <c:pt idx="1212">
                  <c:v>-58140</c:v>
                </c:pt>
                <c:pt idx="1213">
                  <c:v>-61853</c:v>
                </c:pt>
                <c:pt idx="1214">
                  <c:v>-63536</c:v>
                </c:pt>
                <c:pt idx="1215">
                  <c:v>-62738</c:v>
                </c:pt>
                <c:pt idx="1216">
                  <c:v>-63033</c:v>
                </c:pt>
                <c:pt idx="1217">
                  <c:v>-63141</c:v>
                </c:pt>
                <c:pt idx="1218">
                  <c:v>-63228</c:v>
                </c:pt>
                <c:pt idx="1219">
                  <c:v>-62888</c:v>
                </c:pt>
                <c:pt idx="1220">
                  <c:v>-62611</c:v>
                </c:pt>
                <c:pt idx="1221">
                  <c:v>-61325</c:v>
                </c:pt>
                <c:pt idx="1222">
                  <c:v>-61023</c:v>
                </c:pt>
                <c:pt idx="1223">
                  <c:v>-60959</c:v>
                </c:pt>
                <c:pt idx="1224">
                  <c:v>-60872</c:v>
                </c:pt>
                <c:pt idx="1225">
                  <c:v>-59488</c:v>
                </c:pt>
                <c:pt idx="1226">
                  <c:v>-59774</c:v>
                </c:pt>
                <c:pt idx="1227">
                  <c:v>-59044</c:v>
                </c:pt>
                <c:pt idx="1228">
                  <c:v>-58751</c:v>
                </c:pt>
                <c:pt idx="1229">
                  <c:v>-57619</c:v>
                </c:pt>
                <c:pt idx="1230">
                  <c:v>-56968</c:v>
                </c:pt>
                <c:pt idx="1231">
                  <c:v>-56122</c:v>
                </c:pt>
                <c:pt idx="1232">
                  <c:v>-56394</c:v>
                </c:pt>
                <c:pt idx="1233">
                  <c:v>-56149</c:v>
                </c:pt>
                <c:pt idx="1234">
                  <c:v>-57136</c:v>
                </c:pt>
                <c:pt idx="1235">
                  <c:v>-59135</c:v>
                </c:pt>
                <c:pt idx="1236">
                  <c:v>-60881</c:v>
                </c:pt>
                <c:pt idx="1237">
                  <c:v>-64766</c:v>
                </c:pt>
                <c:pt idx="1238">
                  <c:v>-65440</c:v>
                </c:pt>
                <c:pt idx="1239">
                  <c:v>-66487</c:v>
                </c:pt>
                <c:pt idx="1240">
                  <c:v>-66299</c:v>
                </c:pt>
                <c:pt idx="1241">
                  <c:v>-64878</c:v>
                </c:pt>
                <c:pt idx="1242">
                  <c:v>-64112</c:v>
                </c:pt>
                <c:pt idx="1243">
                  <c:v>-64239</c:v>
                </c:pt>
                <c:pt idx="1244">
                  <c:v>-63994</c:v>
                </c:pt>
                <c:pt idx="1245">
                  <c:v>-64914</c:v>
                </c:pt>
                <c:pt idx="1246">
                  <c:v>-65746</c:v>
                </c:pt>
                <c:pt idx="1247">
                  <c:v>-66213</c:v>
                </c:pt>
                <c:pt idx="1248">
                  <c:v>-66385</c:v>
                </c:pt>
                <c:pt idx="1249">
                  <c:v>-64902</c:v>
                </c:pt>
                <c:pt idx="1250">
                  <c:v>-64105</c:v>
                </c:pt>
                <c:pt idx="1251">
                  <c:v>-64577</c:v>
                </c:pt>
                <c:pt idx="1252">
                  <c:v>-64305</c:v>
                </c:pt>
                <c:pt idx="1253">
                  <c:v>-64645</c:v>
                </c:pt>
                <c:pt idx="1254">
                  <c:v>-64191</c:v>
                </c:pt>
                <c:pt idx="1255">
                  <c:v>-63907</c:v>
                </c:pt>
                <c:pt idx="1256">
                  <c:v>-63480</c:v>
                </c:pt>
                <c:pt idx="1257">
                  <c:v>-63531</c:v>
                </c:pt>
                <c:pt idx="1258">
                  <c:v>-63981</c:v>
                </c:pt>
                <c:pt idx="1259">
                  <c:v>-65854</c:v>
                </c:pt>
                <c:pt idx="1260">
                  <c:v>-67273</c:v>
                </c:pt>
                <c:pt idx="1261">
                  <c:v>-70046</c:v>
                </c:pt>
                <c:pt idx="1262">
                  <c:v>-70306</c:v>
                </c:pt>
                <c:pt idx="1263">
                  <c:v>-71195</c:v>
                </c:pt>
                <c:pt idx="1264">
                  <c:v>-71017</c:v>
                </c:pt>
                <c:pt idx="1265">
                  <c:v>-71242</c:v>
                </c:pt>
                <c:pt idx="1266">
                  <c:v>-71016</c:v>
                </c:pt>
                <c:pt idx="1267">
                  <c:v>-70145</c:v>
                </c:pt>
                <c:pt idx="1268">
                  <c:v>-70028</c:v>
                </c:pt>
                <c:pt idx="1269">
                  <c:v>-69653</c:v>
                </c:pt>
                <c:pt idx="1270">
                  <c:v>-69318</c:v>
                </c:pt>
                <c:pt idx="1271">
                  <c:v>-68637</c:v>
                </c:pt>
                <c:pt idx="1272">
                  <c:v>-69121</c:v>
                </c:pt>
                <c:pt idx="1273">
                  <c:v>-69131</c:v>
                </c:pt>
                <c:pt idx="1274">
                  <c:v>-69121</c:v>
                </c:pt>
                <c:pt idx="1275">
                  <c:v>-67424</c:v>
                </c:pt>
                <c:pt idx="1276">
                  <c:v>-67225</c:v>
                </c:pt>
                <c:pt idx="1277">
                  <c:v>-66241</c:v>
                </c:pt>
                <c:pt idx="1278">
                  <c:v>-65655</c:v>
                </c:pt>
                <c:pt idx="1279">
                  <c:v>-65584</c:v>
                </c:pt>
                <c:pt idx="1280">
                  <c:v>-65599</c:v>
                </c:pt>
                <c:pt idx="1281">
                  <c:v>-66047</c:v>
                </c:pt>
                <c:pt idx="1282">
                  <c:v>-66168</c:v>
                </c:pt>
                <c:pt idx="1283">
                  <c:v>-67556</c:v>
                </c:pt>
                <c:pt idx="1284">
                  <c:v>-68419</c:v>
                </c:pt>
                <c:pt idx="1285">
                  <c:v>-71332</c:v>
                </c:pt>
                <c:pt idx="1286">
                  <c:v>-72190</c:v>
                </c:pt>
                <c:pt idx="1287">
                  <c:v>-73051</c:v>
                </c:pt>
                <c:pt idx="1288">
                  <c:v>-73075</c:v>
                </c:pt>
                <c:pt idx="1289">
                  <c:v>-72051</c:v>
                </c:pt>
                <c:pt idx="1290">
                  <c:v>-70893</c:v>
                </c:pt>
                <c:pt idx="1291">
                  <c:v>-69162</c:v>
                </c:pt>
                <c:pt idx="1292">
                  <c:v>-69086</c:v>
                </c:pt>
                <c:pt idx="1293">
                  <c:v>-69688</c:v>
                </c:pt>
                <c:pt idx="1294">
                  <c:v>-70247</c:v>
                </c:pt>
                <c:pt idx="1295">
                  <c:v>-70384</c:v>
                </c:pt>
                <c:pt idx="1296">
                  <c:v>-70673</c:v>
                </c:pt>
                <c:pt idx="1297">
                  <c:v>-70218</c:v>
                </c:pt>
                <c:pt idx="1298">
                  <c:v>-69216</c:v>
                </c:pt>
                <c:pt idx="1299">
                  <c:v>-69679</c:v>
                </c:pt>
                <c:pt idx="1300">
                  <c:v>-69596</c:v>
                </c:pt>
                <c:pt idx="1301">
                  <c:v>-69137</c:v>
                </c:pt>
                <c:pt idx="1302">
                  <c:v>-68458</c:v>
                </c:pt>
                <c:pt idx="1303">
                  <c:v>-67706</c:v>
                </c:pt>
                <c:pt idx="1304">
                  <c:v>-67013</c:v>
                </c:pt>
                <c:pt idx="1305">
                  <c:v>-66605</c:v>
                </c:pt>
                <c:pt idx="1306">
                  <c:v>-66785</c:v>
                </c:pt>
                <c:pt idx="1307">
                  <c:v>-68398</c:v>
                </c:pt>
                <c:pt idx="1308">
                  <c:v>-68887</c:v>
                </c:pt>
                <c:pt idx="1309">
                  <c:v>-70867</c:v>
                </c:pt>
                <c:pt idx="1310">
                  <c:v>-71447</c:v>
                </c:pt>
                <c:pt idx="1311">
                  <c:v>-73517</c:v>
                </c:pt>
                <c:pt idx="1312">
                  <c:v>-73142</c:v>
                </c:pt>
                <c:pt idx="1313">
                  <c:v>-73729</c:v>
                </c:pt>
                <c:pt idx="1314">
                  <c:v>-73923</c:v>
                </c:pt>
                <c:pt idx="1315">
                  <c:v>-73385</c:v>
                </c:pt>
                <c:pt idx="1316">
                  <c:v>-72902</c:v>
                </c:pt>
                <c:pt idx="1317">
                  <c:v>-71220</c:v>
                </c:pt>
                <c:pt idx="1318">
                  <c:v>-70831</c:v>
                </c:pt>
                <c:pt idx="1319">
                  <c:v>-69174</c:v>
                </c:pt>
                <c:pt idx="1320">
                  <c:v>-69262</c:v>
                </c:pt>
                <c:pt idx="1321">
                  <c:v>-69018</c:v>
                </c:pt>
                <c:pt idx="1322">
                  <c:v>-69214</c:v>
                </c:pt>
                <c:pt idx="1323">
                  <c:v>-68561</c:v>
                </c:pt>
                <c:pt idx="1324">
                  <c:v>-68400</c:v>
                </c:pt>
                <c:pt idx="1325">
                  <c:v>-67586</c:v>
                </c:pt>
                <c:pt idx="1326">
                  <c:v>-67390</c:v>
                </c:pt>
                <c:pt idx="1327">
                  <c:v>-66228</c:v>
                </c:pt>
                <c:pt idx="1328">
                  <c:v>-66740</c:v>
                </c:pt>
                <c:pt idx="1329">
                  <c:v>-65938</c:v>
                </c:pt>
                <c:pt idx="1330">
                  <c:v>-66066</c:v>
                </c:pt>
                <c:pt idx="1331">
                  <c:v>-66704</c:v>
                </c:pt>
                <c:pt idx="1332">
                  <c:v>-67368</c:v>
                </c:pt>
                <c:pt idx="1333">
                  <c:v>-69798</c:v>
                </c:pt>
                <c:pt idx="1334">
                  <c:v>-70234</c:v>
                </c:pt>
                <c:pt idx="1335">
                  <c:v>-70528</c:v>
                </c:pt>
                <c:pt idx="1336">
                  <c:v>-69705</c:v>
                </c:pt>
                <c:pt idx="1337">
                  <c:v>-67265</c:v>
                </c:pt>
                <c:pt idx="1338">
                  <c:v>-65955</c:v>
                </c:pt>
                <c:pt idx="1339">
                  <c:v>-63861</c:v>
                </c:pt>
                <c:pt idx="1340">
                  <c:v>-63949</c:v>
                </c:pt>
                <c:pt idx="1341">
                  <c:v>-62920</c:v>
                </c:pt>
                <c:pt idx="1342">
                  <c:v>-64167</c:v>
                </c:pt>
                <c:pt idx="1343">
                  <c:v>-64525</c:v>
                </c:pt>
              </c:numCache>
            </c:numRef>
          </c:yVal>
          <c:smooth val="1"/>
        </c:ser>
        <c:ser>
          <c:idx val="3"/>
          <c:order val="1"/>
          <c:tx>
            <c:v>Excédent après échanges (MW)</c:v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Calculatrice!$A$6:$A$1349</c:f>
              <c:numCache>
                <c:formatCode>m/d/yyyy\ h:mm</c:formatCode>
                <c:ptCount val="1344"/>
                <c:pt idx="0">
                  <c:v>43132</c:v>
                </c:pt>
                <c:pt idx="1">
                  <c:v>43132.020833333336</c:v>
                </c:pt>
                <c:pt idx="2">
                  <c:v>43132.041666666664</c:v>
                </c:pt>
                <c:pt idx="3">
                  <c:v>43132.0625</c:v>
                </c:pt>
                <c:pt idx="4">
                  <c:v>43132.083333333336</c:v>
                </c:pt>
                <c:pt idx="5">
                  <c:v>43132.104166666664</c:v>
                </c:pt>
                <c:pt idx="6">
                  <c:v>43132.125</c:v>
                </c:pt>
                <c:pt idx="7">
                  <c:v>43132.145833333336</c:v>
                </c:pt>
                <c:pt idx="8">
                  <c:v>43132.166666666664</c:v>
                </c:pt>
                <c:pt idx="9">
                  <c:v>43132.1875</c:v>
                </c:pt>
                <c:pt idx="10">
                  <c:v>43132.208333333336</c:v>
                </c:pt>
                <c:pt idx="11">
                  <c:v>43132.229166666664</c:v>
                </c:pt>
                <c:pt idx="12">
                  <c:v>43132.25</c:v>
                </c:pt>
                <c:pt idx="13">
                  <c:v>43132.270833333336</c:v>
                </c:pt>
                <c:pt idx="14">
                  <c:v>43132.291666666664</c:v>
                </c:pt>
                <c:pt idx="15">
                  <c:v>43132.3125</c:v>
                </c:pt>
                <c:pt idx="16">
                  <c:v>43132.333333333336</c:v>
                </c:pt>
                <c:pt idx="17">
                  <c:v>43132.354166666664</c:v>
                </c:pt>
                <c:pt idx="18">
                  <c:v>43132.375</c:v>
                </c:pt>
                <c:pt idx="19">
                  <c:v>43132.395833333336</c:v>
                </c:pt>
                <c:pt idx="20">
                  <c:v>43132.416666666664</c:v>
                </c:pt>
                <c:pt idx="21">
                  <c:v>43132.4375</c:v>
                </c:pt>
                <c:pt idx="22">
                  <c:v>43132.458333333336</c:v>
                </c:pt>
                <c:pt idx="23">
                  <c:v>43132.479166666664</c:v>
                </c:pt>
                <c:pt idx="24">
                  <c:v>43132.5</c:v>
                </c:pt>
                <c:pt idx="25">
                  <c:v>43132.520833333336</c:v>
                </c:pt>
                <c:pt idx="26">
                  <c:v>43132.541666666664</c:v>
                </c:pt>
                <c:pt idx="27">
                  <c:v>43132.5625</c:v>
                </c:pt>
                <c:pt idx="28">
                  <c:v>43132.583333333336</c:v>
                </c:pt>
                <c:pt idx="29">
                  <c:v>43132.604166666664</c:v>
                </c:pt>
                <c:pt idx="30">
                  <c:v>43132.625</c:v>
                </c:pt>
                <c:pt idx="31">
                  <c:v>43132.645833333336</c:v>
                </c:pt>
                <c:pt idx="32">
                  <c:v>43132.666666666664</c:v>
                </c:pt>
                <c:pt idx="33">
                  <c:v>43132.6875</c:v>
                </c:pt>
                <c:pt idx="34">
                  <c:v>43132.708333333336</c:v>
                </c:pt>
                <c:pt idx="35">
                  <c:v>43132.729166666664</c:v>
                </c:pt>
                <c:pt idx="36">
                  <c:v>43132.75</c:v>
                </c:pt>
                <c:pt idx="37">
                  <c:v>43132.770833333336</c:v>
                </c:pt>
                <c:pt idx="38">
                  <c:v>43132.791666666664</c:v>
                </c:pt>
                <c:pt idx="39">
                  <c:v>43132.8125</c:v>
                </c:pt>
                <c:pt idx="40">
                  <c:v>43132.833333333336</c:v>
                </c:pt>
                <c:pt idx="41">
                  <c:v>43132.854166666664</c:v>
                </c:pt>
                <c:pt idx="42">
                  <c:v>43132.875</c:v>
                </c:pt>
                <c:pt idx="43">
                  <c:v>43132.895833333336</c:v>
                </c:pt>
                <c:pt idx="44">
                  <c:v>43132.916666666664</c:v>
                </c:pt>
                <c:pt idx="45">
                  <c:v>43132.9375</c:v>
                </c:pt>
                <c:pt idx="46">
                  <c:v>43132.958333333336</c:v>
                </c:pt>
                <c:pt idx="47">
                  <c:v>43132.979166666664</c:v>
                </c:pt>
                <c:pt idx="48">
                  <c:v>43133</c:v>
                </c:pt>
                <c:pt idx="49">
                  <c:v>43133.020833333336</c:v>
                </c:pt>
                <c:pt idx="50">
                  <c:v>43133.041666666664</c:v>
                </c:pt>
                <c:pt idx="51">
                  <c:v>43133.0625</c:v>
                </c:pt>
                <c:pt idx="52">
                  <c:v>43133.083333333336</c:v>
                </c:pt>
                <c:pt idx="53">
                  <c:v>43133.104166666664</c:v>
                </c:pt>
                <c:pt idx="54">
                  <c:v>43133.125</c:v>
                </c:pt>
                <c:pt idx="55">
                  <c:v>43133.145833333336</c:v>
                </c:pt>
                <c:pt idx="56">
                  <c:v>43133.166666666664</c:v>
                </c:pt>
                <c:pt idx="57">
                  <c:v>43133.1875</c:v>
                </c:pt>
                <c:pt idx="58">
                  <c:v>43133.208333333336</c:v>
                </c:pt>
                <c:pt idx="59">
                  <c:v>43133.229166666664</c:v>
                </c:pt>
                <c:pt idx="60">
                  <c:v>43133.25</c:v>
                </c:pt>
                <c:pt idx="61">
                  <c:v>43133.270833333336</c:v>
                </c:pt>
                <c:pt idx="62">
                  <c:v>43133.291666666664</c:v>
                </c:pt>
                <c:pt idx="63">
                  <c:v>43133.3125</c:v>
                </c:pt>
                <c:pt idx="64">
                  <c:v>43133.333333333336</c:v>
                </c:pt>
                <c:pt idx="65">
                  <c:v>43133.354166666664</c:v>
                </c:pt>
                <c:pt idx="66">
                  <c:v>43133.375</c:v>
                </c:pt>
                <c:pt idx="67">
                  <c:v>43133.395833333336</c:v>
                </c:pt>
                <c:pt idx="68">
                  <c:v>43133.416666666664</c:v>
                </c:pt>
                <c:pt idx="69">
                  <c:v>43133.4375</c:v>
                </c:pt>
                <c:pt idx="70">
                  <c:v>43133.458333333336</c:v>
                </c:pt>
                <c:pt idx="71">
                  <c:v>43133.479166666664</c:v>
                </c:pt>
                <c:pt idx="72">
                  <c:v>43133.5</c:v>
                </c:pt>
                <c:pt idx="73">
                  <c:v>43133.520833333336</c:v>
                </c:pt>
                <c:pt idx="74">
                  <c:v>43133.541666666664</c:v>
                </c:pt>
                <c:pt idx="75">
                  <c:v>43133.5625</c:v>
                </c:pt>
                <c:pt idx="76">
                  <c:v>43133.583333333336</c:v>
                </c:pt>
                <c:pt idx="77">
                  <c:v>43133.604166666664</c:v>
                </c:pt>
                <c:pt idx="78">
                  <c:v>43133.625</c:v>
                </c:pt>
                <c:pt idx="79">
                  <c:v>43133.645833333336</c:v>
                </c:pt>
                <c:pt idx="80">
                  <c:v>43133.666666666664</c:v>
                </c:pt>
                <c:pt idx="81">
                  <c:v>43133.6875</c:v>
                </c:pt>
                <c:pt idx="82">
                  <c:v>43133.708333333336</c:v>
                </c:pt>
                <c:pt idx="83">
                  <c:v>43133.729166666664</c:v>
                </c:pt>
                <c:pt idx="84">
                  <c:v>43133.75</c:v>
                </c:pt>
                <c:pt idx="85">
                  <c:v>43133.770833333336</c:v>
                </c:pt>
                <c:pt idx="86">
                  <c:v>43133.791666666664</c:v>
                </c:pt>
                <c:pt idx="87">
                  <c:v>43133.8125</c:v>
                </c:pt>
                <c:pt idx="88">
                  <c:v>43133.833333333336</c:v>
                </c:pt>
                <c:pt idx="89">
                  <c:v>43133.854166666664</c:v>
                </c:pt>
                <c:pt idx="90">
                  <c:v>43133.875</c:v>
                </c:pt>
                <c:pt idx="91">
                  <c:v>43133.895833333336</c:v>
                </c:pt>
                <c:pt idx="92">
                  <c:v>43133.916666666664</c:v>
                </c:pt>
                <c:pt idx="93">
                  <c:v>43133.9375</c:v>
                </c:pt>
                <c:pt idx="94">
                  <c:v>43133.958333333336</c:v>
                </c:pt>
                <c:pt idx="95">
                  <c:v>43133.979166666664</c:v>
                </c:pt>
                <c:pt idx="96">
                  <c:v>43134</c:v>
                </c:pt>
                <c:pt idx="97">
                  <c:v>43134.020833333336</c:v>
                </c:pt>
                <c:pt idx="98">
                  <c:v>43134.041666666664</c:v>
                </c:pt>
                <c:pt idx="99">
                  <c:v>43134.0625</c:v>
                </c:pt>
                <c:pt idx="100">
                  <c:v>43134.083333333336</c:v>
                </c:pt>
                <c:pt idx="101">
                  <c:v>43134.104166666664</c:v>
                </c:pt>
                <c:pt idx="102">
                  <c:v>43134.125</c:v>
                </c:pt>
                <c:pt idx="103">
                  <c:v>43134.145833333336</c:v>
                </c:pt>
                <c:pt idx="104">
                  <c:v>43134.166666666664</c:v>
                </c:pt>
                <c:pt idx="105">
                  <c:v>43134.1875</c:v>
                </c:pt>
                <c:pt idx="106">
                  <c:v>43134.208333333336</c:v>
                </c:pt>
                <c:pt idx="107">
                  <c:v>43134.229166666664</c:v>
                </c:pt>
                <c:pt idx="108">
                  <c:v>43134.25</c:v>
                </c:pt>
                <c:pt idx="109">
                  <c:v>43134.270833333336</c:v>
                </c:pt>
                <c:pt idx="110">
                  <c:v>43134.291666666664</c:v>
                </c:pt>
                <c:pt idx="111">
                  <c:v>43134.3125</c:v>
                </c:pt>
                <c:pt idx="112">
                  <c:v>43134.333333333336</c:v>
                </c:pt>
                <c:pt idx="113">
                  <c:v>43134.354166666664</c:v>
                </c:pt>
                <c:pt idx="114">
                  <c:v>43134.375</c:v>
                </c:pt>
                <c:pt idx="115">
                  <c:v>43134.395833333336</c:v>
                </c:pt>
                <c:pt idx="116">
                  <c:v>43134.416666666664</c:v>
                </c:pt>
                <c:pt idx="117">
                  <c:v>43134.4375</c:v>
                </c:pt>
                <c:pt idx="118">
                  <c:v>43134.458333333336</c:v>
                </c:pt>
                <c:pt idx="119">
                  <c:v>43134.479166666664</c:v>
                </c:pt>
                <c:pt idx="120">
                  <c:v>43134.5</c:v>
                </c:pt>
                <c:pt idx="121">
                  <c:v>43134.520833333336</c:v>
                </c:pt>
                <c:pt idx="122">
                  <c:v>43134.541666666664</c:v>
                </c:pt>
                <c:pt idx="123">
                  <c:v>43134.5625</c:v>
                </c:pt>
                <c:pt idx="124">
                  <c:v>43134.583333333336</c:v>
                </c:pt>
                <c:pt idx="125">
                  <c:v>43134.604166666664</c:v>
                </c:pt>
                <c:pt idx="126">
                  <c:v>43134.625</c:v>
                </c:pt>
                <c:pt idx="127">
                  <c:v>43134.645833333336</c:v>
                </c:pt>
                <c:pt idx="128">
                  <c:v>43134.666666666664</c:v>
                </c:pt>
                <c:pt idx="129">
                  <c:v>43134.6875</c:v>
                </c:pt>
                <c:pt idx="130">
                  <c:v>43134.708333333336</c:v>
                </c:pt>
                <c:pt idx="131">
                  <c:v>43134.729166666664</c:v>
                </c:pt>
                <c:pt idx="132">
                  <c:v>43134.75</c:v>
                </c:pt>
                <c:pt idx="133">
                  <c:v>43134.770833333336</c:v>
                </c:pt>
                <c:pt idx="134">
                  <c:v>43134.791666666664</c:v>
                </c:pt>
                <c:pt idx="135">
                  <c:v>43134.8125</c:v>
                </c:pt>
                <c:pt idx="136">
                  <c:v>43134.833333333336</c:v>
                </c:pt>
                <c:pt idx="137">
                  <c:v>43134.854166666664</c:v>
                </c:pt>
                <c:pt idx="138">
                  <c:v>43134.875</c:v>
                </c:pt>
                <c:pt idx="139">
                  <c:v>43134.895833333336</c:v>
                </c:pt>
                <c:pt idx="140">
                  <c:v>43134.916666666664</c:v>
                </c:pt>
                <c:pt idx="141">
                  <c:v>43134.9375</c:v>
                </c:pt>
                <c:pt idx="142">
                  <c:v>43134.958333333336</c:v>
                </c:pt>
                <c:pt idx="143">
                  <c:v>43134.979166666664</c:v>
                </c:pt>
                <c:pt idx="144">
                  <c:v>43135</c:v>
                </c:pt>
                <c:pt idx="145">
                  <c:v>43135.020833333336</c:v>
                </c:pt>
                <c:pt idx="146">
                  <c:v>43135.041666666664</c:v>
                </c:pt>
                <c:pt idx="147">
                  <c:v>43135.0625</c:v>
                </c:pt>
                <c:pt idx="148">
                  <c:v>43135.083333333336</c:v>
                </c:pt>
                <c:pt idx="149">
                  <c:v>43135.104166666664</c:v>
                </c:pt>
                <c:pt idx="150">
                  <c:v>43135.125</c:v>
                </c:pt>
                <c:pt idx="151">
                  <c:v>43135.145833333336</c:v>
                </c:pt>
                <c:pt idx="152">
                  <c:v>43135.166666666664</c:v>
                </c:pt>
                <c:pt idx="153">
                  <c:v>43135.1875</c:v>
                </c:pt>
                <c:pt idx="154">
                  <c:v>43135.208333333336</c:v>
                </c:pt>
                <c:pt idx="155">
                  <c:v>43135.229166666664</c:v>
                </c:pt>
                <c:pt idx="156">
                  <c:v>43135.25</c:v>
                </c:pt>
                <c:pt idx="157">
                  <c:v>43135.270833333336</c:v>
                </c:pt>
                <c:pt idx="158">
                  <c:v>43135.291666666664</c:v>
                </c:pt>
                <c:pt idx="159">
                  <c:v>43135.3125</c:v>
                </c:pt>
                <c:pt idx="160">
                  <c:v>43135.333333333336</c:v>
                </c:pt>
                <c:pt idx="161">
                  <c:v>43135.354166666664</c:v>
                </c:pt>
                <c:pt idx="162">
                  <c:v>43135.375</c:v>
                </c:pt>
                <c:pt idx="163">
                  <c:v>43135.395833333336</c:v>
                </c:pt>
                <c:pt idx="164">
                  <c:v>43135.416666666664</c:v>
                </c:pt>
                <c:pt idx="165">
                  <c:v>43135.4375</c:v>
                </c:pt>
                <c:pt idx="166">
                  <c:v>43135.458333333336</c:v>
                </c:pt>
                <c:pt idx="167">
                  <c:v>43135.479166666664</c:v>
                </c:pt>
                <c:pt idx="168">
                  <c:v>43135.5</c:v>
                </c:pt>
                <c:pt idx="169">
                  <c:v>43135.520833333336</c:v>
                </c:pt>
                <c:pt idx="170">
                  <c:v>43135.541666666664</c:v>
                </c:pt>
                <c:pt idx="171">
                  <c:v>43135.5625</c:v>
                </c:pt>
                <c:pt idx="172">
                  <c:v>43135.583333333336</c:v>
                </c:pt>
                <c:pt idx="173">
                  <c:v>43135.604166666664</c:v>
                </c:pt>
                <c:pt idx="174">
                  <c:v>43135.625</c:v>
                </c:pt>
                <c:pt idx="175">
                  <c:v>43135.645833333336</c:v>
                </c:pt>
                <c:pt idx="176">
                  <c:v>43135.666666666664</c:v>
                </c:pt>
                <c:pt idx="177">
                  <c:v>43135.6875</c:v>
                </c:pt>
                <c:pt idx="178">
                  <c:v>43135.708333333336</c:v>
                </c:pt>
                <c:pt idx="179">
                  <c:v>43135.729166666664</c:v>
                </c:pt>
                <c:pt idx="180">
                  <c:v>43135.75</c:v>
                </c:pt>
                <c:pt idx="181">
                  <c:v>43135.770833333336</c:v>
                </c:pt>
                <c:pt idx="182">
                  <c:v>43135.791666666664</c:v>
                </c:pt>
                <c:pt idx="183">
                  <c:v>43135.8125</c:v>
                </c:pt>
                <c:pt idx="184">
                  <c:v>43135.833333333336</c:v>
                </c:pt>
                <c:pt idx="185">
                  <c:v>43135.854166666664</c:v>
                </c:pt>
                <c:pt idx="186">
                  <c:v>43135.875</c:v>
                </c:pt>
                <c:pt idx="187">
                  <c:v>43135.895833333336</c:v>
                </c:pt>
                <c:pt idx="188">
                  <c:v>43135.916666666664</c:v>
                </c:pt>
                <c:pt idx="189">
                  <c:v>43135.9375</c:v>
                </c:pt>
                <c:pt idx="190">
                  <c:v>43135.958333333336</c:v>
                </c:pt>
                <c:pt idx="191">
                  <c:v>43135.979166666664</c:v>
                </c:pt>
                <c:pt idx="192">
                  <c:v>43136</c:v>
                </c:pt>
                <c:pt idx="193">
                  <c:v>43136.020833333336</c:v>
                </c:pt>
                <c:pt idx="194">
                  <c:v>43136.041666666664</c:v>
                </c:pt>
                <c:pt idx="195">
                  <c:v>43136.0625</c:v>
                </c:pt>
                <c:pt idx="196">
                  <c:v>43136.083333333336</c:v>
                </c:pt>
                <c:pt idx="197">
                  <c:v>43136.104166666664</c:v>
                </c:pt>
                <c:pt idx="198">
                  <c:v>43136.125</c:v>
                </c:pt>
                <c:pt idx="199">
                  <c:v>43136.145833333336</c:v>
                </c:pt>
                <c:pt idx="200">
                  <c:v>43136.166666666664</c:v>
                </c:pt>
                <c:pt idx="201">
                  <c:v>43136.1875</c:v>
                </c:pt>
                <c:pt idx="202">
                  <c:v>43136.208333333336</c:v>
                </c:pt>
                <c:pt idx="203">
                  <c:v>43136.229166666664</c:v>
                </c:pt>
                <c:pt idx="204">
                  <c:v>43136.25</c:v>
                </c:pt>
                <c:pt idx="205">
                  <c:v>43136.270833333336</c:v>
                </c:pt>
                <c:pt idx="206">
                  <c:v>43136.291666666664</c:v>
                </c:pt>
                <c:pt idx="207">
                  <c:v>43136.3125</c:v>
                </c:pt>
                <c:pt idx="208">
                  <c:v>43136.333333333336</c:v>
                </c:pt>
                <c:pt idx="209">
                  <c:v>43136.354166666664</c:v>
                </c:pt>
                <c:pt idx="210">
                  <c:v>43136.375</c:v>
                </c:pt>
                <c:pt idx="211">
                  <c:v>43136.395833333336</c:v>
                </c:pt>
                <c:pt idx="212">
                  <c:v>43136.416666666664</c:v>
                </c:pt>
                <c:pt idx="213">
                  <c:v>43136.4375</c:v>
                </c:pt>
                <c:pt idx="214">
                  <c:v>43136.458333333336</c:v>
                </c:pt>
                <c:pt idx="215">
                  <c:v>43136.479166666664</c:v>
                </c:pt>
                <c:pt idx="216">
                  <c:v>43136.5</c:v>
                </c:pt>
                <c:pt idx="217">
                  <c:v>43136.520833333336</c:v>
                </c:pt>
                <c:pt idx="218">
                  <c:v>43136.541666666664</c:v>
                </c:pt>
                <c:pt idx="219">
                  <c:v>43136.5625</c:v>
                </c:pt>
                <c:pt idx="220">
                  <c:v>43136.583333333336</c:v>
                </c:pt>
                <c:pt idx="221">
                  <c:v>43136.604166666664</c:v>
                </c:pt>
                <c:pt idx="222">
                  <c:v>43136.625</c:v>
                </c:pt>
                <c:pt idx="223">
                  <c:v>43136.645833333336</c:v>
                </c:pt>
                <c:pt idx="224">
                  <c:v>43136.666666666664</c:v>
                </c:pt>
                <c:pt idx="225">
                  <c:v>43136.6875</c:v>
                </c:pt>
                <c:pt idx="226">
                  <c:v>43136.708333333336</c:v>
                </c:pt>
                <c:pt idx="227">
                  <c:v>43136.729166666664</c:v>
                </c:pt>
                <c:pt idx="228">
                  <c:v>43136.75</c:v>
                </c:pt>
                <c:pt idx="229">
                  <c:v>43136.770833333336</c:v>
                </c:pt>
                <c:pt idx="230">
                  <c:v>43136.791666666664</c:v>
                </c:pt>
                <c:pt idx="231">
                  <c:v>43136.8125</c:v>
                </c:pt>
                <c:pt idx="232">
                  <c:v>43136.833333333336</c:v>
                </c:pt>
                <c:pt idx="233">
                  <c:v>43136.854166666664</c:v>
                </c:pt>
                <c:pt idx="234">
                  <c:v>43136.875</c:v>
                </c:pt>
                <c:pt idx="235">
                  <c:v>43136.895833333336</c:v>
                </c:pt>
                <c:pt idx="236">
                  <c:v>43136.916666666664</c:v>
                </c:pt>
                <c:pt idx="237">
                  <c:v>43136.9375</c:v>
                </c:pt>
                <c:pt idx="238">
                  <c:v>43136.958333333336</c:v>
                </c:pt>
                <c:pt idx="239">
                  <c:v>43136.979166666664</c:v>
                </c:pt>
                <c:pt idx="240">
                  <c:v>43137</c:v>
                </c:pt>
                <c:pt idx="241">
                  <c:v>43137.020833333336</c:v>
                </c:pt>
                <c:pt idx="242">
                  <c:v>43137.041666666664</c:v>
                </c:pt>
                <c:pt idx="243">
                  <c:v>43137.0625</c:v>
                </c:pt>
                <c:pt idx="244">
                  <c:v>43137.083333333336</c:v>
                </c:pt>
                <c:pt idx="245">
                  <c:v>43137.104166666664</c:v>
                </c:pt>
                <c:pt idx="246">
                  <c:v>43137.125</c:v>
                </c:pt>
                <c:pt idx="247">
                  <c:v>43137.145833333336</c:v>
                </c:pt>
                <c:pt idx="248">
                  <c:v>43137.166666666664</c:v>
                </c:pt>
                <c:pt idx="249">
                  <c:v>43137.1875</c:v>
                </c:pt>
                <c:pt idx="250">
                  <c:v>43137.208333333336</c:v>
                </c:pt>
                <c:pt idx="251">
                  <c:v>43137.229166666664</c:v>
                </c:pt>
                <c:pt idx="252">
                  <c:v>43137.25</c:v>
                </c:pt>
                <c:pt idx="253">
                  <c:v>43137.270833333336</c:v>
                </c:pt>
                <c:pt idx="254">
                  <c:v>43137.291666666664</c:v>
                </c:pt>
                <c:pt idx="255">
                  <c:v>43137.3125</c:v>
                </c:pt>
                <c:pt idx="256">
                  <c:v>43137.333333333336</c:v>
                </c:pt>
                <c:pt idx="257">
                  <c:v>43137.354166666664</c:v>
                </c:pt>
                <c:pt idx="258">
                  <c:v>43137.375</c:v>
                </c:pt>
                <c:pt idx="259">
                  <c:v>43137.395833333336</c:v>
                </c:pt>
                <c:pt idx="260">
                  <c:v>43137.416666666664</c:v>
                </c:pt>
                <c:pt idx="261">
                  <c:v>43137.4375</c:v>
                </c:pt>
                <c:pt idx="262">
                  <c:v>43137.458333333336</c:v>
                </c:pt>
                <c:pt idx="263">
                  <c:v>43137.479166666664</c:v>
                </c:pt>
                <c:pt idx="264">
                  <c:v>43137.5</c:v>
                </c:pt>
                <c:pt idx="265">
                  <c:v>43137.520833333336</c:v>
                </c:pt>
                <c:pt idx="266">
                  <c:v>43137.541666666664</c:v>
                </c:pt>
                <c:pt idx="267">
                  <c:v>43137.5625</c:v>
                </c:pt>
                <c:pt idx="268">
                  <c:v>43137.583333333336</c:v>
                </c:pt>
                <c:pt idx="269">
                  <c:v>43137.604166666664</c:v>
                </c:pt>
                <c:pt idx="270">
                  <c:v>43137.625</c:v>
                </c:pt>
                <c:pt idx="271">
                  <c:v>43137.645833333336</c:v>
                </c:pt>
                <c:pt idx="272">
                  <c:v>43137.666666666664</c:v>
                </c:pt>
                <c:pt idx="273">
                  <c:v>43137.6875</c:v>
                </c:pt>
                <c:pt idx="274">
                  <c:v>43137.708333333336</c:v>
                </c:pt>
                <c:pt idx="275">
                  <c:v>43137.729166666664</c:v>
                </c:pt>
                <c:pt idx="276">
                  <c:v>43137.75</c:v>
                </c:pt>
                <c:pt idx="277">
                  <c:v>43137.770833333336</c:v>
                </c:pt>
                <c:pt idx="278">
                  <c:v>43137.791666666664</c:v>
                </c:pt>
                <c:pt idx="279">
                  <c:v>43137.8125</c:v>
                </c:pt>
                <c:pt idx="280">
                  <c:v>43137.833333333336</c:v>
                </c:pt>
                <c:pt idx="281">
                  <c:v>43137.854166666664</c:v>
                </c:pt>
                <c:pt idx="282">
                  <c:v>43137.875</c:v>
                </c:pt>
                <c:pt idx="283">
                  <c:v>43137.895833333336</c:v>
                </c:pt>
                <c:pt idx="284">
                  <c:v>43137.916666666664</c:v>
                </c:pt>
                <c:pt idx="285">
                  <c:v>43137.9375</c:v>
                </c:pt>
                <c:pt idx="286">
                  <c:v>43137.958333333336</c:v>
                </c:pt>
                <c:pt idx="287">
                  <c:v>43137.979166666664</c:v>
                </c:pt>
                <c:pt idx="288">
                  <c:v>43138</c:v>
                </c:pt>
                <c:pt idx="289">
                  <c:v>43138.020833333336</c:v>
                </c:pt>
                <c:pt idx="290">
                  <c:v>43138.041666666664</c:v>
                </c:pt>
                <c:pt idx="291">
                  <c:v>43138.0625</c:v>
                </c:pt>
                <c:pt idx="292">
                  <c:v>43138.083333333336</c:v>
                </c:pt>
                <c:pt idx="293">
                  <c:v>43138.104166666664</c:v>
                </c:pt>
                <c:pt idx="294">
                  <c:v>43138.125</c:v>
                </c:pt>
                <c:pt idx="295">
                  <c:v>43138.145833333336</c:v>
                </c:pt>
                <c:pt idx="296">
                  <c:v>43138.166666666664</c:v>
                </c:pt>
                <c:pt idx="297">
                  <c:v>43138.1875</c:v>
                </c:pt>
                <c:pt idx="298">
                  <c:v>43138.208333333336</c:v>
                </c:pt>
                <c:pt idx="299">
                  <c:v>43138.229166666664</c:v>
                </c:pt>
                <c:pt idx="300">
                  <c:v>43138.25</c:v>
                </c:pt>
                <c:pt idx="301">
                  <c:v>43138.270833333336</c:v>
                </c:pt>
                <c:pt idx="302">
                  <c:v>43138.291666666664</c:v>
                </c:pt>
                <c:pt idx="303">
                  <c:v>43138.3125</c:v>
                </c:pt>
                <c:pt idx="304">
                  <c:v>43138.333333333336</c:v>
                </c:pt>
                <c:pt idx="305">
                  <c:v>43138.354166666664</c:v>
                </c:pt>
                <c:pt idx="306">
                  <c:v>43138.375</c:v>
                </c:pt>
                <c:pt idx="307">
                  <c:v>43138.395833333336</c:v>
                </c:pt>
                <c:pt idx="308">
                  <c:v>43138.416666666664</c:v>
                </c:pt>
                <c:pt idx="309">
                  <c:v>43138.4375</c:v>
                </c:pt>
                <c:pt idx="310">
                  <c:v>43138.458333333336</c:v>
                </c:pt>
                <c:pt idx="311">
                  <c:v>43138.479166666664</c:v>
                </c:pt>
                <c:pt idx="312">
                  <c:v>43138.5</c:v>
                </c:pt>
                <c:pt idx="313">
                  <c:v>43138.520833333336</c:v>
                </c:pt>
                <c:pt idx="314">
                  <c:v>43138.541666666664</c:v>
                </c:pt>
                <c:pt idx="315">
                  <c:v>43138.5625</c:v>
                </c:pt>
                <c:pt idx="316">
                  <c:v>43138.583333333336</c:v>
                </c:pt>
                <c:pt idx="317">
                  <c:v>43138.604166666664</c:v>
                </c:pt>
                <c:pt idx="318">
                  <c:v>43138.625</c:v>
                </c:pt>
                <c:pt idx="319">
                  <c:v>43138.645833333336</c:v>
                </c:pt>
                <c:pt idx="320">
                  <c:v>43138.666666666664</c:v>
                </c:pt>
                <c:pt idx="321">
                  <c:v>43138.6875</c:v>
                </c:pt>
                <c:pt idx="322">
                  <c:v>43138.708333333336</c:v>
                </c:pt>
                <c:pt idx="323">
                  <c:v>43138.729166666664</c:v>
                </c:pt>
                <c:pt idx="324">
                  <c:v>43138.75</c:v>
                </c:pt>
                <c:pt idx="325">
                  <c:v>43138.770833333336</c:v>
                </c:pt>
                <c:pt idx="326">
                  <c:v>43138.791666666664</c:v>
                </c:pt>
                <c:pt idx="327">
                  <c:v>43138.8125</c:v>
                </c:pt>
                <c:pt idx="328">
                  <c:v>43138.833333333336</c:v>
                </c:pt>
                <c:pt idx="329">
                  <c:v>43138.854166666664</c:v>
                </c:pt>
                <c:pt idx="330">
                  <c:v>43138.875</c:v>
                </c:pt>
                <c:pt idx="331">
                  <c:v>43138.895833333336</c:v>
                </c:pt>
                <c:pt idx="332">
                  <c:v>43138.916666666664</c:v>
                </c:pt>
                <c:pt idx="333">
                  <c:v>43138.9375</c:v>
                </c:pt>
                <c:pt idx="334">
                  <c:v>43138.958333333336</c:v>
                </c:pt>
                <c:pt idx="335">
                  <c:v>43138.979166666664</c:v>
                </c:pt>
                <c:pt idx="336">
                  <c:v>43139</c:v>
                </c:pt>
                <c:pt idx="337">
                  <c:v>43139.020833333336</c:v>
                </c:pt>
                <c:pt idx="338">
                  <c:v>43139.041666666664</c:v>
                </c:pt>
                <c:pt idx="339">
                  <c:v>43139.0625</c:v>
                </c:pt>
                <c:pt idx="340">
                  <c:v>43139.083333333336</c:v>
                </c:pt>
                <c:pt idx="341">
                  <c:v>43139.104166666664</c:v>
                </c:pt>
                <c:pt idx="342">
                  <c:v>43139.125</c:v>
                </c:pt>
                <c:pt idx="343">
                  <c:v>43139.145833333336</c:v>
                </c:pt>
                <c:pt idx="344">
                  <c:v>43139.166666666664</c:v>
                </c:pt>
                <c:pt idx="345">
                  <c:v>43139.1875</c:v>
                </c:pt>
                <c:pt idx="346">
                  <c:v>43139.208333333336</c:v>
                </c:pt>
                <c:pt idx="347">
                  <c:v>43139.229166666664</c:v>
                </c:pt>
                <c:pt idx="348">
                  <c:v>43139.25</c:v>
                </c:pt>
                <c:pt idx="349">
                  <c:v>43139.270833333336</c:v>
                </c:pt>
                <c:pt idx="350">
                  <c:v>43139.291666666664</c:v>
                </c:pt>
                <c:pt idx="351">
                  <c:v>43139.3125</c:v>
                </c:pt>
                <c:pt idx="352">
                  <c:v>43139.333333333336</c:v>
                </c:pt>
                <c:pt idx="353">
                  <c:v>43139.354166666664</c:v>
                </c:pt>
                <c:pt idx="354">
                  <c:v>43139.375</c:v>
                </c:pt>
                <c:pt idx="355">
                  <c:v>43139.395833333336</c:v>
                </c:pt>
                <c:pt idx="356">
                  <c:v>43139.416666666664</c:v>
                </c:pt>
                <c:pt idx="357">
                  <c:v>43139.4375</c:v>
                </c:pt>
                <c:pt idx="358">
                  <c:v>43139.458333333336</c:v>
                </c:pt>
                <c:pt idx="359">
                  <c:v>43139.479166666664</c:v>
                </c:pt>
                <c:pt idx="360">
                  <c:v>43139.5</c:v>
                </c:pt>
                <c:pt idx="361">
                  <c:v>43139.520833333336</c:v>
                </c:pt>
                <c:pt idx="362">
                  <c:v>43139.541666666664</c:v>
                </c:pt>
                <c:pt idx="363">
                  <c:v>43139.5625</c:v>
                </c:pt>
                <c:pt idx="364">
                  <c:v>43139.583333333336</c:v>
                </c:pt>
                <c:pt idx="365">
                  <c:v>43139.604166666664</c:v>
                </c:pt>
                <c:pt idx="366">
                  <c:v>43139.625</c:v>
                </c:pt>
                <c:pt idx="367">
                  <c:v>43139.645833333336</c:v>
                </c:pt>
                <c:pt idx="368">
                  <c:v>43139.666666666664</c:v>
                </c:pt>
                <c:pt idx="369">
                  <c:v>43139.6875</c:v>
                </c:pt>
                <c:pt idx="370">
                  <c:v>43139.708333333336</c:v>
                </c:pt>
                <c:pt idx="371">
                  <c:v>43139.729166666664</c:v>
                </c:pt>
                <c:pt idx="372">
                  <c:v>43139.75</c:v>
                </c:pt>
                <c:pt idx="373">
                  <c:v>43139.770833333336</c:v>
                </c:pt>
                <c:pt idx="374">
                  <c:v>43139.791666666664</c:v>
                </c:pt>
                <c:pt idx="375">
                  <c:v>43139.8125</c:v>
                </c:pt>
                <c:pt idx="376">
                  <c:v>43139.833333333336</c:v>
                </c:pt>
                <c:pt idx="377">
                  <c:v>43139.854166666664</c:v>
                </c:pt>
                <c:pt idx="378">
                  <c:v>43139.875</c:v>
                </c:pt>
                <c:pt idx="379">
                  <c:v>43139.895833333336</c:v>
                </c:pt>
                <c:pt idx="380">
                  <c:v>43139.916666666664</c:v>
                </c:pt>
                <c:pt idx="381">
                  <c:v>43139.9375</c:v>
                </c:pt>
                <c:pt idx="382">
                  <c:v>43139.958333333336</c:v>
                </c:pt>
                <c:pt idx="383">
                  <c:v>43139.979166666664</c:v>
                </c:pt>
                <c:pt idx="384">
                  <c:v>43140</c:v>
                </c:pt>
                <c:pt idx="385">
                  <c:v>43140.020833333336</c:v>
                </c:pt>
                <c:pt idx="386">
                  <c:v>43140.041666666664</c:v>
                </c:pt>
                <c:pt idx="387">
                  <c:v>43140.0625</c:v>
                </c:pt>
                <c:pt idx="388">
                  <c:v>43140.083333333336</c:v>
                </c:pt>
                <c:pt idx="389">
                  <c:v>43140.104166666664</c:v>
                </c:pt>
                <c:pt idx="390">
                  <c:v>43140.125</c:v>
                </c:pt>
                <c:pt idx="391">
                  <c:v>43140.145833333336</c:v>
                </c:pt>
                <c:pt idx="392">
                  <c:v>43140.166666666664</c:v>
                </c:pt>
                <c:pt idx="393">
                  <c:v>43140.1875</c:v>
                </c:pt>
                <c:pt idx="394">
                  <c:v>43140.208333333336</c:v>
                </c:pt>
                <c:pt idx="395">
                  <c:v>43140.229166666664</c:v>
                </c:pt>
                <c:pt idx="396">
                  <c:v>43140.25</c:v>
                </c:pt>
                <c:pt idx="397">
                  <c:v>43140.270833333336</c:v>
                </c:pt>
                <c:pt idx="398">
                  <c:v>43140.291666666664</c:v>
                </c:pt>
                <c:pt idx="399">
                  <c:v>43140.3125</c:v>
                </c:pt>
                <c:pt idx="400">
                  <c:v>43140.333333333336</c:v>
                </c:pt>
                <c:pt idx="401">
                  <c:v>43140.354166666664</c:v>
                </c:pt>
                <c:pt idx="402">
                  <c:v>43140.375</c:v>
                </c:pt>
                <c:pt idx="403">
                  <c:v>43140.395833333336</c:v>
                </c:pt>
                <c:pt idx="404">
                  <c:v>43140.416666666664</c:v>
                </c:pt>
                <c:pt idx="405">
                  <c:v>43140.4375</c:v>
                </c:pt>
                <c:pt idx="406">
                  <c:v>43140.458333333336</c:v>
                </c:pt>
                <c:pt idx="407">
                  <c:v>43140.479166666664</c:v>
                </c:pt>
                <c:pt idx="408">
                  <c:v>43140.5</c:v>
                </c:pt>
                <c:pt idx="409">
                  <c:v>43140.520833333336</c:v>
                </c:pt>
                <c:pt idx="410">
                  <c:v>43140.541666666664</c:v>
                </c:pt>
                <c:pt idx="411">
                  <c:v>43140.5625</c:v>
                </c:pt>
                <c:pt idx="412">
                  <c:v>43140.583333333336</c:v>
                </c:pt>
                <c:pt idx="413">
                  <c:v>43140.604166666664</c:v>
                </c:pt>
                <c:pt idx="414">
                  <c:v>43140.625</c:v>
                </c:pt>
                <c:pt idx="415">
                  <c:v>43140.645833333336</c:v>
                </c:pt>
                <c:pt idx="416">
                  <c:v>43140.666666666664</c:v>
                </c:pt>
                <c:pt idx="417">
                  <c:v>43140.6875</c:v>
                </c:pt>
                <c:pt idx="418">
                  <c:v>43140.708333333336</c:v>
                </c:pt>
                <c:pt idx="419">
                  <c:v>43140.729166666664</c:v>
                </c:pt>
                <c:pt idx="420">
                  <c:v>43140.75</c:v>
                </c:pt>
                <c:pt idx="421">
                  <c:v>43140.770833333336</c:v>
                </c:pt>
                <c:pt idx="422">
                  <c:v>43140.791666666664</c:v>
                </c:pt>
                <c:pt idx="423">
                  <c:v>43140.8125</c:v>
                </c:pt>
                <c:pt idx="424">
                  <c:v>43140.833333333336</c:v>
                </c:pt>
                <c:pt idx="425">
                  <c:v>43140.854166666664</c:v>
                </c:pt>
                <c:pt idx="426">
                  <c:v>43140.875</c:v>
                </c:pt>
                <c:pt idx="427">
                  <c:v>43140.895833333336</c:v>
                </c:pt>
                <c:pt idx="428">
                  <c:v>43140.916666666664</c:v>
                </c:pt>
                <c:pt idx="429">
                  <c:v>43140.9375</c:v>
                </c:pt>
                <c:pt idx="430">
                  <c:v>43140.958333333336</c:v>
                </c:pt>
                <c:pt idx="431">
                  <c:v>43140.979166666664</c:v>
                </c:pt>
                <c:pt idx="432">
                  <c:v>43141</c:v>
                </c:pt>
                <c:pt idx="433">
                  <c:v>43141.020833333336</c:v>
                </c:pt>
                <c:pt idx="434">
                  <c:v>43141.041666666664</c:v>
                </c:pt>
                <c:pt idx="435">
                  <c:v>43141.0625</c:v>
                </c:pt>
                <c:pt idx="436">
                  <c:v>43141.083333333336</c:v>
                </c:pt>
                <c:pt idx="437">
                  <c:v>43141.104166666664</c:v>
                </c:pt>
                <c:pt idx="438">
                  <c:v>43141.125</c:v>
                </c:pt>
                <c:pt idx="439">
                  <c:v>43141.145833333336</c:v>
                </c:pt>
                <c:pt idx="440">
                  <c:v>43141.166666666664</c:v>
                </c:pt>
                <c:pt idx="441">
                  <c:v>43141.1875</c:v>
                </c:pt>
                <c:pt idx="442">
                  <c:v>43141.208333333336</c:v>
                </c:pt>
                <c:pt idx="443">
                  <c:v>43141.229166666664</c:v>
                </c:pt>
                <c:pt idx="444">
                  <c:v>43141.25</c:v>
                </c:pt>
                <c:pt idx="445">
                  <c:v>43141.270833333336</c:v>
                </c:pt>
                <c:pt idx="446">
                  <c:v>43141.291666666664</c:v>
                </c:pt>
                <c:pt idx="447">
                  <c:v>43141.3125</c:v>
                </c:pt>
                <c:pt idx="448">
                  <c:v>43141.333333333336</c:v>
                </c:pt>
                <c:pt idx="449">
                  <c:v>43141.354166666664</c:v>
                </c:pt>
                <c:pt idx="450">
                  <c:v>43141.375</c:v>
                </c:pt>
                <c:pt idx="451">
                  <c:v>43141.395833333336</c:v>
                </c:pt>
                <c:pt idx="452">
                  <c:v>43141.416666666664</c:v>
                </c:pt>
                <c:pt idx="453">
                  <c:v>43141.4375</c:v>
                </c:pt>
                <c:pt idx="454">
                  <c:v>43141.458333333336</c:v>
                </c:pt>
                <c:pt idx="455">
                  <c:v>43141.479166666664</c:v>
                </c:pt>
                <c:pt idx="456">
                  <c:v>43141.5</c:v>
                </c:pt>
                <c:pt idx="457">
                  <c:v>43141.520833333336</c:v>
                </c:pt>
                <c:pt idx="458">
                  <c:v>43141.541666666664</c:v>
                </c:pt>
                <c:pt idx="459">
                  <c:v>43141.5625</c:v>
                </c:pt>
                <c:pt idx="460">
                  <c:v>43141.583333333336</c:v>
                </c:pt>
                <c:pt idx="461">
                  <c:v>43141.604166666664</c:v>
                </c:pt>
                <c:pt idx="462">
                  <c:v>43141.625</c:v>
                </c:pt>
                <c:pt idx="463">
                  <c:v>43141.645833333336</c:v>
                </c:pt>
                <c:pt idx="464">
                  <c:v>43141.666666666664</c:v>
                </c:pt>
                <c:pt idx="465">
                  <c:v>43141.6875</c:v>
                </c:pt>
                <c:pt idx="466">
                  <c:v>43141.708333333336</c:v>
                </c:pt>
                <c:pt idx="467">
                  <c:v>43141.729166666664</c:v>
                </c:pt>
                <c:pt idx="468">
                  <c:v>43141.75</c:v>
                </c:pt>
                <c:pt idx="469">
                  <c:v>43141.770833333336</c:v>
                </c:pt>
                <c:pt idx="470">
                  <c:v>43141.791666666664</c:v>
                </c:pt>
                <c:pt idx="471">
                  <c:v>43141.8125</c:v>
                </c:pt>
                <c:pt idx="472">
                  <c:v>43141.833333333336</c:v>
                </c:pt>
                <c:pt idx="473">
                  <c:v>43141.854166666664</c:v>
                </c:pt>
                <c:pt idx="474">
                  <c:v>43141.875</c:v>
                </c:pt>
                <c:pt idx="475">
                  <c:v>43141.895833333336</c:v>
                </c:pt>
                <c:pt idx="476">
                  <c:v>43141.916666666664</c:v>
                </c:pt>
                <c:pt idx="477">
                  <c:v>43141.9375</c:v>
                </c:pt>
                <c:pt idx="478">
                  <c:v>43141.958333333336</c:v>
                </c:pt>
                <c:pt idx="479">
                  <c:v>43141.979166666664</c:v>
                </c:pt>
                <c:pt idx="480">
                  <c:v>43142</c:v>
                </c:pt>
                <c:pt idx="481">
                  <c:v>43142.020833333336</c:v>
                </c:pt>
                <c:pt idx="482">
                  <c:v>43142.041666666664</c:v>
                </c:pt>
                <c:pt idx="483">
                  <c:v>43142.0625</c:v>
                </c:pt>
                <c:pt idx="484">
                  <c:v>43142.083333333336</c:v>
                </c:pt>
                <c:pt idx="485">
                  <c:v>43142.104166666664</c:v>
                </c:pt>
                <c:pt idx="486">
                  <c:v>43142.125</c:v>
                </c:pt>
                <c:pt idx="487">
                  <c:v>43142.145833333336</c:v>
                </c:pt>
                <c:pt idx="488">
                  <c:v>43142.166666666664</c:v>
                </c:pt>
                <c:pt idx="489">
                  <c:v>43142.1875</c:v>
                </c:pt>
                <c:pt idx="490">
                  <c:v>43142.208333333336</c:v>
                </c:pt>
                <c:pt idx="491">
                  <c:v>43142.229166666664</c:v>
                </c:pt>
                <c:pt idx="492">
                  <c:v>43142.25</c:v>
                </c:pt>
                <c:pt idx="493">
                  <c:v>43142.270833333336</c:v>
                </c:pt>
                <c:pt idx="494">
                  <c:v>43142.291666666664</c:v>
                </c:pt>
                <c:pt idx="495">
                  <c:v>43142.3125</c:v>
                </c:pt>
                <c:pt idx="496">
                  <c:v>43142.333333333336</c:v>
                </c:pt>
                <c:pt idx="497">
                  <c:v>43142.354166666664</c:v>
                </c:pt>
                <c:pt idx="498">
                  <c:v>43142.375</c:v>
                </c:pt>
                <c:pt idx="499">
                  <c:v>43142.395833333336</c:v>
                </c:pt>
                <c:pt idx="500">
                  <c:v>43142.416666666664</c:v>
                </c:pt>
                <c:pt idx="501">
                  <c:v>43142.4375</c:v>
                </c:pt>
                <c:pt idx="502">
                  <c:v>43142.458333333336</c:v>
                </c:pt>
                <c:pt idx="503">
                  <c:v>43142.479166666664</c:v>
                </c:pt>
                <c:pt idx="504">
                  <c:v>43142.5</c:v>
                </c:pt>
                <c:pt idx="505">
                  <c:v>43142.520833333336</c:v>
                </c:pt>
                <c:pt idx="506">
                  <c:v>43142.541666666664</c:v>
                </c:pt>
                <c:pt idx="507">
                  <c:v>43142.5625</c:v>
                </c:pt>
                <c:pt idx="508">
                  <c:v>43142.583333333336</c:v>
                </c:pt>
                <c:pt idx="509">
                  <c:v>43142.604166666664</c:v>
                </c:pt>
                <c:pt idx="510">
                  <c:v>43142.625</c:v>
                </c:pt>
                <c:pt idx="511">
                  <c:v>43142.645833333336</c:v>
                </c:pt>
                <c:pt idx="512">
                  <c:v>43142.666666666664</c:v>
                </c:pt>
                <c:pt idx="513">
                  <c:v>43142.6875</c:v>
                </c:pt>
                <c:pt idx="514">
                  <c:v>43142.708333333336</c:v>
                </c:pt>
                <c:pt idx="515">
                  <c:v>43142.729166666664</c:v>
                </c:pt>
                <c:pt idx="516">
                  <c:v>43142.75</c:v>
                </c:pt>
                <c:pt idx="517">
                  <c:v>43142.770833333336</c:v>
                </c:pt>
                <c:pt idx="518">
                  <c:v>43142.791666666664</c:v>
                </c:pt>
                <c:pt idx="519">
                  <c:v>43142.8125</c:v>
                </c:pt>
                <c:pt idx="520">
                  <c:v>43142.833333333336</c:v>
                </c:pt>
                <c:pt idx="521">
                  <c:v>43142.854166666664</c:v>
                </c:pt>
                <c:pt idx="522">
                  <c:v>43142.875</c:v>
                </c:pt>
                <c:pt idx="523">
                  <c:v>43142.895833333336</c:v>
                </c:pt>
                <c:pt idx="524">
                  <c:v>43142.916666666664</c:v>
                </c:pt>
                <c:pt idx="525">
                  <c:v>43142.9375</c:v>
                </c:pt>
                <c:pt idx="526">
                  <c:v>43142.958333333336</c:v>
                </c:pt>
                <c:pt idx="527">
                  <c:v>43142.979166666664</c:v>
                </c:pt>
                <c:pt idx="528">
                  <c:v>43143</c:v>
                </c:pt>
                <c:pt idx="529">
                  <c:v>43143.020833333336</c:v>
                </c:pt>
                <c:pt idx="530">
                  <c:v>43143.041666666664</c:v>
                </c:pt>
                <c:pt idx="531">
                  <c:v>43143.0625</c:v>
                </c:pt>
                <c:pt idx="532">
                  <c:v>43143.083333333336</c:v>
                </c:pt>
                <c:pt idx="533">
                  <c:v>43143.104166666664</c:v>
                </c:pt>
                <c:pt idx="534">
                  <c:v>43143.125</c:v>
                </c:pt>
                <c:pt idx="535">
                  <c:v>43143.145833333336</c:v>
                </c:pt>
                <c:pt idx="536">
                  <c:v>43143.166666666664</c:v>
                </c:pt>
                <c:pt idx="537">
                  <c:v>43143.1875</c:v>
                </c:pt>
                <c:pt idx="538">
                  <c:v>43143.208333333336</c:v>
                </c:pt>
                <c:pt idx="539">
                  <c:v>43143.229166666664</c:v>
                </c:pt>
                <c:pt idx="540">
                  <c:v>43143.25</c:v>
                </c:pt>
                <c:pt idx="541">
                  <c:v>43143.270833333336</c:v>
                </c:pt>
                <c:pt idx="542">
                  <c:v>43143.291666666664</c:v>
                </c:pt>
                <c:pt idx="543">
                  <c:v>43143.3125</c:v>
                </c:pt>
                <c:pt idx="544">
                  <c:v>43143.333333333336</c:v>
                </c:pt>
                <c:pt idx="545">
                  <c:v>43143.354166666664</c:v>
                </c:pt>
                <c:pt idx="546">
                  <c:v>43143.375</c:v>
                </c:pt>
                <c:pt idx="547">
                  <c:v>43143.395833333336</c:v>
                </c:pt>
                <c:pt idx="548">
                  <c:v>43143.416666666664</c:v>
                </c:pt>
                <c:pt idx="549">
                  <c:v>43143.4375</c:v>
                </c:pt>
                <c:pt idx="550">
                  <c:v>43143.458333333336</c:v>
                </c:pt>
                <c:pt idx="551">
                  <c:v>43143.479166666664</c:v>
                </c:pt>
                <c:pt idx="552">
                  <c:v>43143.5</c:v>
                </c:pt>
                <c:pt idx="553">
                  <c:v>43143.520833333336</c:v>
                </c:pt>
                <c:pt idx="554">
                  <c:v>43143.541666666664</c:v>
                </c:pt>
                <c:pt idx="555">
                  <c:v>43143.5625</c:v>
                </c:pt>
                <c:pt idx="556">
                  <c:v>43143.583333333336</c:v>
                </c:pt>
                <c:pt idx="557">
                  <c:v>43143.604166666664</c:v>
                </c:pt>
                <c:pt idx="558">
                  <c:v>43143.625</c:v>
                </c:pt>
                <c:pt idx="559">
                  <c:v>43143.645833333336</c:v>
                </c:pt>
                <c:pt idx="560">
                  <c:v>43143.666666666664</c:v>
                </c:pt>
                <c:pt idx="561">
                  <c:v>43143.6875</c:v>
                </c:pt>
                <c:pt idx="562">
                  <c:v>43143.708333333336</c:v>
                </c:pt>
                <c:pt idx="563">
                  <c:v>43143.729166666664</c:v>
                </c:pt>
                <c:pt idx="564">
                  <c:v>43143.75</c:v>
                </c:pt>
                <c:pt idx="565">
                  <c:v>43143.770833333336</c:v>
                </c:pt>
                <c:pt idx="566">
                  <c:v>43143.791666666664</c:v>
                </c:pt>
                <c:pt idx="567">
                  <c:v>43143.8125</c:v>
                </c:pt>
                <c:pt idx="568">
                  <c:v>43143.833333333336</c:v>
                </c:pt>
                <c:pt idx="569">
                  <c:v>43143.854166666664</c:v>
                </c:pt>
                <c:pt idx="570">
                  <c:v>43143.875</c:v>
                </c:pt>
                <c:pt idx="571">
                  <c:v>43143.895833333336</c:v>
                </c:pt>
                <c:pt idx="572">
                  <c:v>43143.916666666664</c:v>
                </c:pt>
                <c:pt idx="573">
                  <c:v>43143.9375</c:v>
                </c:pt>
                <c:pt idx="574">
                  <c:v>43143.958333333336</c:v>
                </c:pt>
                <c:pt idx="575">
                  <c:v>43143.979166666664</c:v>
                </c:pt>
                <c:pt idx="576">
                  <c:v>43144</c:v>
                </c:pt>
                <c:pt idx="577">
                  <c:v>43144.020833333336</c:v>
                </c:pt>
                <c:pt idx="578">
                  <c:v>43144.041666666664</c:v>
                </c:pt>
                <c:pt idx="579">
                  <c:v>43144.0625</c:v>
                </c:pt>
                <c:pt idx="580">
                  <c:v>43144.083333333336</c:v>
                </c:pt>
                <c:pt idx="581">
                  <c:v>43144.104166666664</c:v>
                </c:pt>
                <c:pt idx="582">
                  <c:v>43144.125</c:v>
                </c:pt>
                <c:pt idx="583">
                  <c:v>43144.145833333336</c:v>
                </c:pt>
                <c:pt idx="584">
                  <c:v>43144.166666666664</c:v>
                </c:pt>
                <c:pt idx="585">
                  <c:v>43144.1875</c:v>
                </c:pt>
                <c:pt idx="586">
                  <c:v>43144.208333333336</c:v>
                </c:pt>
                <c:pt idx="587">
                  <c:v>43144.229166666664</c:v>
                </c:pt>
                <c:pt idx="588">
                  <c:v>43144.25</c:v>
                </c:pt>
                <c:pt idx="589">
                  <c:v>43144.270833333336</c:v>
                </c:pt>
                <c:pt idx="590">
                  <c:v>43144.291666666664</c:v>
                </c:pt>
                <c:pt idx="591">
                  <c:v>43144.3125</c:v>
                </c:pt>
                <c:pt idx="592">
                  <c:v>43144.333333333336</c:v>
                </c:pt>
                <c:pt idx="593">
                  <c:v>43144.354166666664</c:v>
                </c:pt>
                <c:pt idx="594">
                  <c:v>43144.375</c:v>
                </c:pt>
                <c:pt idx="595">
                  <c:v>43144.395833333336</c:v>
                </c:pt>
                <c:pt idx="596">
                  <c:v>43144.416666666664</c:v>
                </c:pt>
                <c:pt idx="597">
                  <c:v>43144.4375</c:v>
                </c:pt>
                <c:pt idx="598">
                  <c:v>43144.458333333336</c:v>
                </c:pt>
                <c:pt idx="599">
                  <c:v>43144.479166666664</c:v>
                </c:pt>
                <c:pt idx="600">
                  <c:v>43144.5</c:v>
                </c:pt>
                <c:pt idx="601">
                  <c:v>43144.520833333336</c:v>
                </c:pt>
                <c:pt idx="602">
                  <c:v>43144.541666666664</c:v>
                </c:pt>
                <c:pt idx="603">
                  <c:v>43144.5625</c:v>
                </c:pt>
                <c:pt idx="604">
                  <c:v>43144.583333333336</c:v>
                </c:pt>
                <c:pt idx="605">
                  <c:v>43144.604166666664</c:v>
                </c:pt>
                <c:pt idx="606">
                  <c:v>43144.625</c:v>
                </c:pt>
                <c:pt idx="607">
                  <c:v>43144.645833333336</c:v>
                </c:pt>
                <c:pt idx="608">
                  <c:v>43144.666666666664</c:v>
                </c:pt>
                <c:pt idx="609">
                  <c:v>43144.6875</c:v>
                </c:pt>
                <c:pt idx="610">
                  <c:v>43144.708333333336</c:v>
                </c:pt>
                <c:pt idx="611">
                  <c:v>43144.729166666664</c:v>
                </c:pt>
                <c:pt idx="612">
                  <c:v>43144.75</c:v>
                </c:pt>
                <c:pt idx="613">
                  <c:v>43144.770833333336</c:v>
                </c:pt>
                <c:pt idx="614">
                  <c:v>43144.791666666664</c:v>
                </c:pt>
                <c:pt idx="615">
                  <c:v>43144.8125</c:v>
                </c:pt>
                <c:pt idx="616">
                  <c:v>43144.833333333336</c:v>
                </c:pt>
                <c:pt idx="617">
                  <c:v>43144.854166666664</c:v>
                </c:pt>
                <c:pt idx="618">
                  <c:v>43144.875</c:v>
                </c:pt>
                <c:pt idx="619">
                  <c:v>43144.895833333336</c:v>
                </c:pt>
                <c:pt idx="620">
                  <c:v>43144.916666666664</c:v>
                </c:pt>
                <c:pt idx="621">
                  <c:v>43144.9375</c:v>
                </c:pt>
                <c:pt idx="622">
                  <c:v>43144.958333333336</c:v>
                </c:pt>
                <c:pt idx="623">
                  <c:v>43144.979166666664</c:v>
                </c:pt>
                <c:pt idx="624">
                  <c:v>43145</c:v>
                </c:pt>
                <c:pt idx="625">
                  <c:v>43145.020833333336</c:v>
                </c:pt>
                <c:pt idx="626">
                  <c:v>43145.041666666664</c:v>
                </c:pt>
                <c:pt idx="627">
                  <c:v>43145.0625</c:v>
                </c:pt>
                <c:pt idx="628">
                  <c:v>43145.083333333336</c:v>
                </c:pt>
                <c:pt idx="629">
                  <c:v>43145.104166666664</c:v>
                </c:pt>
                <c:pt idx="630">
                  <c:v>43145.125</c:v>
                </c:pt>
                <c:pt idx="631">
                  <c:v>43145.145833333336</c:v>
                </c:pt>
                <c:pt idx="632">
                  <c:v>43145.166666666664</c:v>
                </c:pt>
                <c:pt idx="633">
                  <c:v>43145.1875</c:v>
                </c:pt>
                <c:pt idx="634">
                  <c:v>43145.208333333336</c:v>
                </c:pt>
                <c:pt idx="635">
                  <c:v>43145.229166666664</c:v>
                </c:pt>
                <c:pt idx="636">
                  <c:v>43145.25</c:v>
                </c:pt>
                <c:pt idx="637">
                  <c:v>43145.270833333336</c:v>
                </c:pt>
                <c:pt idx="638">
                  <c:v>43145.291666666664</c:v>
                </c:pt>
                <c:pt idx="639">
                  <c:v>43145.3125</c:v>
                </c:pt>
                <c:pt idx="640">
                  <c:v>43145.333333333336</c:v>
                </c:pt>
                <c:pt idx="641">
                  <c:v>43145.354166666664</c:v>
                </c:pt>
                <c:pt idx="642">
                  <c:v>43145.375</c:v>
                </c:pt>
                <c:pt idx="643">
                  <c:v>43145.395833333336</c:v>
                </c:pt>
                <c:pt idx="644">
                  <c:v>43145.416666666664</c:v>
                </c:pt>
                <c:pt idx="645">
                  <c:v>43145.4375</c:v>
                </c:pt>
                <c:pt idx="646">
                  <c:v>43145.458333333336</c:v>
                </c:pt>
                <c:pt idx="647">
                  <c:v>43145.479166666664</c:v>
                </c:pt>
                <c:pt idx="648">
                  <c:v>43145.5</c:v>
                </c:pt>
                <c:pt idx="649">
                  <c:v>43145.520833333336</c:v>
                </c:pt>
                <c:pt idx="650">
                  <c:v>43145.541666666664</c:v>
                </c:pt>
                <c:pt idx="651">
                  <c:v>43145.5625</c:v>
                </c:pt>
                <c:pt idx="652">
                  <c:v>43145.583333333336</c:v>
                </c:pt>
                <c:pt idx="653">
                  <c:v>43145.604166666664</c:v>
                </c:pt>
                <c:pt idx="654">
                  <c:v>43145.625</c:v>
                </c:pt>
                <c:pt idx="655">
                  <c:v>43145.645833333336</c:v>
                </c:pt>
                <c:pt idx="656">
                  <c:v>43145.666666666664</c:v>
                </c:pt>
                <c:pt idx="657">
                  <c:v>43145.6875</c:v>
                </c:pt>
                <c:pt idx="658">
                  <c:v>43145.708333333336</c:v>
                </c:pt>
                <c:pt idx="659">
                  <c:v>43145.729166666664</c:v>
                </c:pt>
                <c:pt idx="660">
                  <c:v>43145.75</c:v>
                </c:pt>
                <c:pt idx="661">
                  <c:v>43145.770833333336</c:v>
                </c:pt>
                <c:pt idx="662">
                  <c:v>43145.791666666664</c:v>
                </c:pt>
                <c:pt idx="663">
                  <c:v>43145.8125</c:v>
                </c:pt>
                <c:pt idx="664">
                  <c:v>43145.833333333336</c:v>
                </c:pt>
                <c:pt idx="665">
                  <c:v>43145.854166666664</c:v>
                </c:pt>
                <c:pt idx="666">
                  <c:v>43145.875</c:v>
                </c:pt>
                <c:pt idx="667">
                  <c:v>43145.895833333336</c:v>
                </c:pt>
                <c:pt idx="668">
                  <c:v>43145.916666666664</c:v>
                </c:pt>
                <c:pt idx="669">
                  <c:v>43145.9375</c:v>
                </c:pt>
                <c:pt idx="670">
                  <c:v>43145.958333333336</c:v>
                </c:pt>
                <c:pt idx="671">
                  <c:v>43145.979166666664</c:v>
                </c:pt>
                <c:pt idx="672">
                  <c:v>43146</c:v>
                </c:pt>
                <c:pt idx="673">
                  <c:v>43146.020833333336</c:v>
                </c:pt>
                <c:pt idx="674">
                  <c:v>43146.041666666664</c:v>
                </c:pt>
                <c:pt idx="675">
                  <c:v>43146.0625</c:v>
                </c:pt>
                <c:pt idx="676">
                  <c:v>43146.083333333336</c:v>
                </c:pt>
                <c:pt idx="677">
                  <c:v>43146.104166666664</c:v>
                </c:pt>
                <c:pt idx="678">
                  <c:v>43146.125</c:v>
                </c:pt>
                <c:pt idx="679">
                  <c:v>43146.145833333336</c:v>
                </c:pt>
                <c:pt idx="680">
                  <c:v>43146.166666666664</c:v>
                </c:pt>
                <c:pt idx="681">
                  <c:v>43146.1875</c:v>
                </c:pt>
                <c:pt idx="682">
                  <c:v>43146.208333333336</c:v>
                </c:pt>
                <c:pt idx="683">
                  <c:v>43146.229166666664</c:v>
                </c:pt>
                <c:pt idx="684">
                  <c:v>43146.25</c:v>
                </c:pt>
                <c:pt idx="685">
                  <c:v>43146.270833333336</c:v>
                </c:pt>
                <c:pt idx="686">
                  <c:v>43146.291666666664</c:v>
                </c:pt>
                <c:pt idx="687">
                  <c:v>43146.3125</c:v>
                </c:pt>
                <c:pt idx="688">
                  <c:v>43146.333333333336</c:v>
                </c:pt>
                <c:pt idx="689">
                  <c:v>43146.354166666664</c:v>
                </c:pt>
                <c:pt idx="690">
                  <c:v>43146.375</c:v>
                </c:pt>
                <c:pt idx="691">
                  <c:v>43146.395833333336</c:v>
                </c:pt>
                <c:pt idx="692">
                  <c:v>43146.416666666664</c:v>
                </c:pt>
                <c:pt idx="693">
                  <c:v>43146.4375</c:v>
                </c:pt>
                <c:pt idx="694">
                  <c:v>43146.458333333336</c:v>
                </c:pt>
                <c:pt idx="695">
                  <c:v>43146.479166666664</c:v>
                </c:pt>
                <c:pt idx="696">
                  <c:v>43146.5</c:v>
                </c:pt>
                <c:pt idx="697">
                  <c:v>43146.520833333336</c:v>
                </c:pt>
                <c:pt idx="698">
                  <c:v>43146.541666666664</c:v>
                </c:pt>
                <c:pt idx="699">
                  <c:v>43146.5625</c:v>
                </c:pt>
                <c:pt idx="700">
                  <c:v>43146.583333333336</c:v>
                </c:pt>
                <c:pt idx="701">
                  <c:v>43146.604166666664</c:v>
                </c:pt>
                <c:pt idx="702">
                  <c:v>43146.625</c:v>
                </c:pt>
                <c:pt idx="703">
                  <c:v>43146.645833333336</c:v>
                </c:pt>
                <c:pt idx="704">
                  <c:v>43146.666666666664</c:v>
                </c:pt>
                <c:pt idx="705">
                  <c:v>43146.6875</c:v>
                </c:pt>
                <c:pt idx="706">
                  <c:v>43146.708333333336</c:v>
                </c:pt>
                <c:pt idx="707">
                  <c:v>43146.729166666664</c:v>
                </c:pt>
                <c:pt idx="708">
                  <c:v>43146.75</c:v>
                </c:pt>
                <c:pt idx="709">
                  <c:v>43146.770833333336</c:v>
                </c:pt>
                <c:pt idx="710">
                  <c:v>43146.791666666664</c:v>
                </c:pt>
                <c:pt idx="711">
                  <c:v>43146.8125</c:v>
                </c:pt>
                <c:pt idx="712">
                  <c:v>43146.833333333336</c:v>
                </c:pt>
                <c:pt idx="713">
                  <c:v>43146.854166666664</c:v>
                </c:pt>
                <c:pt idx="714">
                  <c:v>43146.875</c:v>
                </c:pt>
                <c:pt idx="715">
                  <c:v>43146.895833333336</c:v>
                </c:pt>
                <c:pt idx="716">
                  <c:v>43146.916666666664</c:v>
                </c:pt>
                <c:pt idx="717">
                  <c:v>43146.9375</c:v>
                </c:pt>
                <c:pt idx="718">
                  <c:v>43146.958333333336</c:v>
                </c:pt>
                <c:pt idx="719">
                  <c:v>43146.979166666664</c:v>
                </c:pt>
                <c:pt idx="720">
                  <c:v>43147</c:v>
                </c:pt>
                <c:pt idx="721">
                  <c:v>43147.020833333336</c:v>
                </c:pt>
                <c:pt idx="722">
                  <c:v>43147.041666666664</c:v>
                </c:pt>
                <c:pt idx="723">
                  <c:v>43147.0625</c:v>
                </c:pt>
                <c:pt idx="724">
                  <c:v>43147.083333333336</c:v>
                </c:pt>
                <c:pt idx="725">
                  <c:v>43147.104166666664</c:v>
                </c:pt>
                <c:pt idx="726">
                  <c:v>43147.125</c:v>
                </c:pt>
                <c:pt idx="727">
                  <c:v>43147.145833333336</c:v>
                </c:pt>
                <c:pt idx="728">
                  <c:v>43147.166666666664</c:v>
                </c:pt>
                <c:pt idx="729">
                  <c:v>43147.1875</c:v>
                </c:pt>
                <c:pt idx="730">
                  <c:v>43147.208333333336</c:v>
                </c:pt>
                <c:pt idx="731">
                  <c:v>43147.229166666664</c:v>
                </c:pt>
                <c:pt idx="732">
                  <c:v>43147.25</c:v>
                </c:pt>
                <c:pt idx="733">
                  <c:v>43147.270833333336</c:v>
                </c:pt>
                <c:pt idx="734">
                  <c:v>43147.291666666664</c:v>
                </c:pt>
                <c:pt idx="735">
                  <c:v>43147.3125</c:v>
                </c:pt>
                <c:pt idx="736">
                  <c:v>43147.333333333336</c:v>
                </c:pt>
                <c:pt idx="737">
                  <c:v>43147.354166666664</c:v>
                </c:pt>
                <c:pt idx="738">
                  <c:v>43147.375</c:v>
                </c:pt>
                <c:pt idx="739">
                  <c:v>43147.395833333336</c:v>
                </c:pt>
                <c:pt idx="740">
                  <c:v>43147.416666666664</c:v>
                </c:pt>
                <c:pt idx="741">
                  <c:v>43147.4375</c:v>
                </c:pt>
                <c:pt idx="742">
                  <c:v>43147.458333333336</c:v>
                </c:pt>
                <c:pt idx="743">
                  <c:v>43147.479166666664</c:v>
                </c:pt>
                <c:pt idx="744">
                  <c:v>43147.5</c:v>
                </c:pt>
                <c:pt idx="745">
                  <c:v>43147.520833333336</c:v>
                </c:pt>
                <c:pt idx="746">
                  <c:v>43147.541666666664</c:v>
                </c:pt>
                <c:pt idx="747">
                  <c:v>43147.5625</c:v>
                </c:pt>
                <c:pt idx="748">
                  <c:v>43147.583333333336</c:v>
                </c:pt>
                <c:pt idx="749">
                  <c:v>43147.604166666664</c:v>
                </c:pt>
                <c:pt idx="750">
                  <c:v>43147.625</c:v>
                </c:pt>
                <c:pt idx="751">
                  <c:v>43147.645833333336</c:v>
                </c:pt>
                <c:pt idx="752">
                  <c:v>43147.666666666664</c:v>
                </c:pt>
                <c:pt idx="753">
                  <c:v>43147.6875</c:v>
                </c:pt>
                <c:pt idx="754">
                  <c:v>43147.708333333336</c:v>
                </c:pt>
                <c:pt idx="755">
                  <c:v>43147.729166666664</c:v>
                </c:pt>
                <c:pt idx="756">
                  <c:v>43147.75</c:v>
                </c:pt>
                <c:pt idx="757">
                  <c:v>43147.770833333336</c:v>
                </c:pt>
                <c:pt idx="758">
                  <c:v>43147.791666666664</c:v>
                </c:pt>
                <c:pt idx="759">
                  <c:v>43147.8125</c:v>
                </c:pt>
                <c:pt idx="760">
                  <c:v>43147.833333333336</c:v>
                </c:pt>
                <c:pt idx="761">
                  <c:v>43147.854166666664</c:v>
                </c:pt>
                <c:pt idx="762">
                  <c:v>43147.875</c:v>
                </c:pt>
                <c:pt idx="763">
                  <c:v>43147.895833333336</c:v>
                </c:pt>
                <c:pt idx="764">
                  <c:v>43147.916666666664</c:v>
                </c:pt>
                <c:pt idx="765">
                  <c:v>43147.9375</c:v>
                </c:pt>
                <c:pt idx="766">
                  <c:v>43147.958333333336</c:v>
                </c:pt>
                <c:pt idx="767">
                  <c:v>43147.979166666664</c:v>
                </c:pt>
                <c:pt idx="768">
                  <c:v>43148</c:v>
                </c:pt>
                <c:pt idx="769">
                  <c:v>43148.020833333336</c:v>
                </c:pt>
                <c:pt idx="770">
                  <c:v>43148.041666666664</c:v>
                </c:pt>
                <c:pt idx="771">
                  <c:v>43148.0625</c:v>
                </c:pt>
                <c:pt idx="772">
                  <c:v>43148.083333333336</c:v>
                </c:pt>
                <c:pt idx="773">
                  <c:v>43148.104166666664</c:v>
                </c:pt>
                <c:pt idx="774">
                  <c:v>43148.125</c:v>
                </c:pt>
                <c:pt idx="775">
                  <c:v>43148.145833333336</c:v>
                </c:pt>
                <c:pt idx="776">
                  <c:v>43148.166666666664</c:v>
                </c:pt>
                <c:pt idx="777">
                  <c:v>43148.1875</c:v>
                </c:pt>
                <c:pt idx="778">
                  <c:v>43148.208333333336</c:v>
                </c:pt>
                <c:pt idx="779">
                  <c:v>43148.229166666664</c:v>
                </c:pt>
                <c:pt idx="780">
                  <c:v>43148.25</c:v>
                </c:pt>
                <c:pt idx="781">
                  <c:v>43148.270833333336</c:v>
                </c:pt>
                <c:pt idx="782">
                  <c:v>43148.291666666664</c:v>
                </c:pt>
                <c:pt idx="783">
                  <c:v>43148.3125</c:v>
                </c:pt>
                <c:pt idx="784">
                  <c:v>43148.333333333336</c:v>
                </c:pt>
                <c:pt idx="785">
                  <c:v>43148.354166666664</c:v>
                </c:pt>
                <c:pt idx="786">
                  <c:v>43148.375</c:v>
                </c:pt>
                <c:pt idx="787">
                  <c:v>43148.395833333336</c:v>
                </c:pt>
                <c:pt idx="788">
                  <c:v>43148.416666666664</c:v>
                </c:pt>
                <c:pt idx="789">
                  <c:v>43148.4375</c:v>
                </c:pt>
                <c:pt idx="790">
                  <c:v>43148.458333333336</c:v>
                </c:pt>
                <c:pt idx="791">
                  <c:v>43148.479166666664</c:v>
                </c:pt>
                <c:pt idx="792">
                  <c:v>43148.5</c:v>
                </c:pt>
                <c:pt idx="793">
                  <c:v>43148.520833333336</c:v>
                </c:pt>
                <c:pt idx="794">
                  <c:v>43148.541666666664</c:v>
                </c:pt>
                <c:pt idx="795">
                  <c:v>43148.5625</c:v>
                </c:pt>
                <c:pt idx="796">
                  <c:v>43148.583333333336</c:v>
                </c:pt>
                <c:pt idx="797">
                  <c:v>43148.604166666664</c:v>
                </c:pt>
                <c:pt idx="798">
                  <c:v>43148.625</c:v>
                </c:pt>
                <c:pt idx="799">
                  <c:v>43148.645833333336</c:v>
                </c:pt>
                <c:pt idx="800">
                  <c:v>43148.666666666664</c:v>
                </c:pt>
                <c:pt idx="801">
                  <c:v>43148.6875</c:v>
                </c:pt>
                <c:pt idx="802">
                  <c:v>43148.708333333336</c:v>
                </c:pt>
                <c:pt idx="803">
                  <c:v>43148.729166666664</c:v>
                </c:pt>
                <c:pt idx="804">
                  <c:v>43148.75</c:v>
                </c:pt>
                <c:pt idx="805">
                  <c:v>43148.770833333336</c:v>
                </c:pt>
                <c:pt idx="806">
                  <c:v>43148.791666666664</c:v>
                </c:pt>
                <c:pt idx="807">
                  <c:v>43148.8125</c:v>
                </c:pt>
                <c:pt idx="808">
                  <c:v>43148.833333333336</c:v>
                </c:pt>
                <c:pt idx="809">
                  <c:v>43148.854166666664</c:v>
                </c:pt>
                <c:pt idx="810">
                  <c:v>43148.875</c:v>
                </c:pt>
                <c:pt idx="811">
                  <c:v>43148.895833333336</c:v>
                </c:pt>
                <c:pt idx="812">
                  <c:v>43148.916666666664</c:v>
                </c:pt>
                <c:pt idx="813">
                  <c:v>43148.9375</c:v>
                </c:pt>
                <c:pt idx="814">
                  <c:v>43148.958333333336</c:v>
                </c:pt>
                <c:pt idx="815">
                  <c:v>43148.979166666664</c:v>
                </c:pt>
                <c:pt idx="816">
                  <c:v>43149</c:v>
                </c:pt>
                <c:pt idx="817">
                  <c:v>43149.020833333336</c:v>
                </c:pt>
                <c:pt idx="818">
                  <c:v>43149.041666666664</c:v>
                </c:pt>
                <c:pt idx="819">
                  <c:v>43149.0625</c:v>
                </c:pt>
                <c:pt idx="820">
                  <c:v>43149.083333333336</c:v>
                </c:pt>
                <c:pt idx="821">
                  <c:v>43149.104166666664</c:v>
                </c:pt>
                <c:pt idx="822">
                  <c:v>43149.125</c:v>
                </c:pt>
                <c:pt idx="823">
                  <c:v>43149.145833333336</c:v>
                </c:pt>
                <c:pt idx="824">
                  <c:v>43149.166666666664</c:v>
                </c:pt>
                <c:pt idx="825">
                  <c:v>43149.1875</c:v>
                </c:pt>
                <c:pt idx="826">
                  <c:v>43149.208333333336</c:v>
                </c:pt>
                <c:pt idx="827">
                  <c:v>43149.229166666664</c:v>
                </c:pt>
                <c:pt idx="828">
                  <c:v>43149.25</c:v>
                </c:pt>
                <c:pt idx="829">
                  <c:v>43149.270833333336</c:v>
                </c:pt>
                <c:pt idx="830">
                  <c:v>43149.291666666664</c:v>
                </c:pt>
                <c:pt idx="831">
                  <c:v>43149.3125</c:v>
                </c:pt>
                <c:pt idx="832">
                  <c:v>43149.333333333336</c:v>
                </c:pt>
                <c:pt idx="833">
                  <c:v>43149.354166666664</c:v>
                </c:pt>
                <c:pt idx="834">
                  <c:v>43149.375</c:v>
                </c:pt>
                <c:pt idx="835">
                  <c:v>43149.395833333336</c:v>
                </c:pt>
                <c:pt idx="836">
                  <c:v>43149.416666666664</c:v>
                </c:pt>
                <c:pt idx="837">
                  <c:v>43149.4375</c:v>
                </c:pt>
                <c:pt idx="838">
                  <c:v>43149.458333333336</c:v>
                </c:pt>
                <c:pt idx="839">
                  <c:v>43149.479166666664</c:v>
                </c:pt>
                <c:pt idx="840">
                  <c:v>43149.5</c:v>
                </c:pt>
                <c:pt idx="841">
                  <c:v>43149.520833333336</c:v>
                </c:pt>
                <c:pt idx="842">
                  <c:v>43149.541666666664</c:v>
                </c:pt>
                <c:pt idx="843">
                  <c:v>43149.5625</c:v>
                </c:pt>
                <c:pt idx="844">
                  <c:v>43149.583333333336</c:v>
                </c:pt>
                <c:pt idx="845">
                  <c:v>43149.604166666664</c:v>
                </c:pt>
                <c:pt idx="846">
                  <c:v>43149.625</c:v>
                </c:pt>
                <c:pt idx="847">
                  <c:v>43149.645833333336</c:v>
                </c:pt>
                <c:pt idx="848">
                  <c:v>43149.666666666664</c:v>
                </c:pt>
                <c:pt idx="849">
                  <c:v>43149.6875</c:v>
                </c:pt>
                <c:pt idx="850">
                  <c:v>43149.708333333336</c:v>
                </c:pt>
                <c:pt idx="851">
                  <c:v>43149.729166666664</c:v>
                </c:pt>
                <c:pt idx="852">
                  <c:v>43149.75</c:v>
                </c:pt>
                <c:pt idx="853">
                  <c:v>43149.770833333336</c:v>
                </c:pt>
                <c:pt idx="854">
                  <c:v>43149.791666666664</c:v>
                </c:pt>
                <c:pt idx="855">
                  <c:v>43149.8125</c:v>
                </c:pt>
                <c:pt idx="856">
                  <c:v>43149.833333333336</c:v>
                </c:pt>
                <c:pt idx="857">
                  <c:v>43149.854166666664</c:v>
                </c:pt>
                <c:pt idx="858">
                  <c:v>43149.875</c:v>
                </c:pt>
                <c:pt idx="859">
                  <c:v>43149.895833333336</c:v>
                </c:pt>
                <c:pt idx="860">
                  <c:v>43149.916666666664</c:v>
                </c:pt>
                <c:pt idx="861">
                  <c:v>43149.9375</c:v>
                </c:pt>
                <c:pt idx="862">
                  <c:v>43149.958333333336</c:v>
                </c:pt>
                <c:pt idx="863">
                  <c:v>43149.979166666664</c:v>
                </c:pt>
                <c:pt idx="864">
                  <c:v>43150</c:v>
                </c:pt>
                <c:pt idx="865">
                  <c:v>43150.020833333336</c:v>
                </c:pt>
                <c:pt idx="866">
                  <c:v>43150.041666666664</c:v>
                </c:pt>
                <c:pt idx="867">
                  <c:v>43150.0625</c:v>
                </c:pt>
                <c:pt idx="868">
                  <c:v>43150.083333333336</c:v>
                </c:pt>
                <c:pt idx="869">
                  <c:v>43150.104166666664</c:v>
                </c:pt>
                <c:pt idx="870">
                  <c:v>43150.125</c:v>
                </c:pt>
                <c:pt idx="871">
                  <c:v>43150.145833333336</c:v>
                </c:pt>
                <c:pt idx="872">
                  <c:v>43150.166666666664</c:v>
                </c:pt>
                <c:pt idx="873">
                  <c:v>43150.1875</c:v>
                </c:pt>
                <c:pt idx="874">
                  <c:v>43150.208333333336</c:v>
                </c:pt>
                <c:pt idx="875">
                  <c:v>43150.229166666664</c:v>
                </c:pt>
                <c:pt idx="876">
                  <c:v>43150.25</c:v>
                </c:pt>
                <c:pt idx="877">
                  <c:v>43150.270833333336</c:v>
                </c:pt>
                <c:pt idx="878">
                  <c:v>43150.291666666664</c:v>
                </c:pt>
                <c:pt idx="879">
                  <c:v>43150.3125</c:v>
                </c:pt>
                <c:pt idx="880">
                  <c:v>43150.333333333336</c:v>
                </c:pt>
                <c:pt idx="881">
                  <c:v>43150.354166666664</c:v>
                </c:pt>
                <c:pt idx="882">
                  <c:v>43150.375</c:v>
                </c:pt>
                <c:pt idx="883">
                  <c:v>43150.395833333336</c:v>
                </c:pt>
                <c:pt idx="884">
                  <c:v>43150.416666666664</c:v>
                </c:pt>
                <c:pt idx="885">
                  <c:v>43150.4375</c:v>
                </c:pt>
                <c:pt idx="886">
                  <c:v>43150.458333333336</c:v>
                </c:pt>
                <c:pt idx="887">
                  <c:v>43150.479166666664</c:v>
                </c:pt>
                <c:pt idx="888">
                  <c:v>43150.5</c:v>
                </c:pt>
                <c:pt idx="889">
                  <c:v>43150.520833333336</c:v>
                </c:pt>
                <c:pt idx="890">
                  <c:v>43150.541666666664</c:v>
                </c:pt>
                <c:pt idx="891">
                  <c:v>43150.5625</c:v>
                </c:pt>
                <c:pt idx="892">
                  <c:v>43150.583333333336</c:v>
                </c:pt>
                <c:pt idx="893">
                  <c:v>43150.604166666664</c:v>
                </c:pt>
                <c:pt idx="894">
                  <c:v>43150.625</c:v>
                </c:pt>
                <c:pt idx="895">
                  <c:v>43150.645833333336</c:v>
                </c:pt>
                <c:pt idx="896">
                  <c:v>43150.666666666664</c:v>
                </c:pt>
                <c:pt idx="897">
                  <c:v>43150.6875</c:v>
                </c:pt>
                <c:pt idx="898">
                  <c:v>43150.708333333336</c:v>
                </c:pt>
                <c:pt idx="899">
                  <c:v>43150.729166666664</c:v>
                </c:pt>
                <c:pt idx="900">
                  <c:v>43150.75</c:v>
                </c:pt>
                <c:pt idx="901">
                  <c:v>43150.770833333336</c:v>
                </c:pt>
                <c:pt idx="902">
                  <c:v>43150.791666666664</c:v>
                </c:pt>
                <c:pt idx="903">
                  <c:v>43150.8125</c:v>
                </c:pt>
                <c:pt idx="904">
                  <c:v>43150.833333333336</c:v>
                </c:pt>
                <c:pt idx="905">
                  <c:v>43150.854166666664</c:v>
                </c:pt>
                <c:pt idx="906">
                  <c:v>43150.875</c:v>
                </c:pt>
                <c:pt idx="907">
                  <c:v>43150.895833333336</c:v>
                </c:pt>
                <c:pt idx="908">
                  <c:v>43150.916666666664</c:v>
                </c:pt>
                <c:pt idx="909">
                  <c:v>43150.9375</c:v>
                </c:pt>
                <c:pt idx="910">
                  <c:v>43150.958333333336</c:v>
                </c:pt>
                <c:pt idx="911">
                  <c:v>43150.979166666664</c:v>
                </c:pt>
                <c:pt idx="912">
                  <c:v>43151</c:v>
                </c:pt>
                <c:pt idx="913">
                  <c:v>43151.020833333336</c:v>
                </c:pt>
                <c:pt idx="914">
                  <c:v>43151.041666666664</c:v>
                </c:pt>
                <c:pt idx="915">
                  <c:v>43151.0625</c:v>
                </c:pt>
                <c:pt idx="916">
                  <c:v>43151.083333333336</c:v>
                </c:pt>
                <c:pt idx="917">
                  <c:v>43151.104166666664</c:v>
                </c:pt>
                <c:pt idx="918">
                  <c:v>43151.125</c:v>
                </c:pt>
                <c:pt idx="919">
                  <c:v>43151.145833333336</c:v>
                </c:pt>
                <c:pt idx="920">
                  <c:v>43151.166666666664</c:v>
                </c:pt>
                <c:pt idx="921">
                  <c:v>43151.1875</c:v>
                </c:pt>
                <c:pt idx="922">
                  <c:v>43151.208333333336</c:v>
                </c:pt>
                <c:pt idx="923">
                  <c:v>43151.229166666664</c:v>
                </c:pt>
                <c:pt idx="924">
                  <c:v>43151.25</c:v>
                </c:pt>
                <c:pt idx="925">
                  <c:v>43151.270833333336</c:v>
                </c:pt>
                <c:pt idx="926">
                  <c:v>43151.291666666664</c:v>
                </c:pt>
                <c:pt idx="927">
                  <c:v>43151.3125</c:v>
                </c:pt>
                <c:pt idx="928">
                  <c:v>43151.333333333336</c:v>
                </c:pt>
                <c:pt idx="929">
                  <c:v>43151.354166666664</c:v>
                </c:pt>
                <c:pt idx="930">
                  <c:v>43151.375</c:v>
                </c:pt>
                <c:pt idx="931">
                  <c:v>43151.395833333336</c:v>
                </c:pt>
                <c:pt idx="932">
                  <c:v>43151.416666666664</c:v>
                </c:pt>
                <c:pt idx="933">
                  <c:v>43151.4375</c:v>
                </c:pt>
                <c:pt idx="934">
                  <c:v>43151.458333333336</c:v>
                </c:pt>
                <c:pt idx="935">
                  <c:v>43151.479166666664</c:v>
                </c:pt>
                <c:pt idx="936">
                  <c:v>43151.5</c:v>
                </c:pt>
                <c:pt idx="937">
                  <c:v>43151.520833333336</c:v>
                </c:pt>
                <c:pt idx="938">
                  <c:v>43151.541666666664</c:v>
                </c:pt>
                <c:pt idx="939">
                  <c:v>43151.5625</c:v>
                </c:pt>
                <c:pt idx="940">
                  <c:v>43151.583333333336</c:v>
                </c:pt>
                <c:pt idx="941">
                  <c:v>43151.604166666664</c:v>
                </c:pt>
                <c:pt idx="942">
                  <c:v>43151.625</c:v>
                </c:pt>
                <c:pt idx="943">
                  <c:v>43151.645833333336</c:v>
                </c:pt>
                <c:pt idx="944">
                  <c:v>43151.666666666664</c:v>
                </c:pt>
                <c:pt idx="945">
                  <c:v>43151.6875</c:v>
                </c:pt>
                <c:pt idx="946">
                  <c:v>43151.708333333336</c:v>
                </c:pt>
                <c:pt idx="947">
                  <c:v>43151.729166666664</c:v>
                </c:pt>
                <c:pt idx="948">
                  <c:v>43151.75</c:v>
                </c:pt>
                <c:pt idx="949">
                  <c:v>43151.770833333336</c:v>
                </c:pt>
                <c:pt idx="950">
                  <c:v>43151.791666666664</c:v>
                </c:pt>
                <c:pt idx="951">
                  <c:v>43151.8125</c:v>
                </c:pt>
                <c:pt idx="952">
                  <c:v>43151.833333333336</c:v>
                </c:pt>
                <c:pt idx="953">
                  <c:v>43151.854166666664</c:v>
                </c:pt>
                <c:pt idx="954">
                  <c:v>43151.875</c:v>
                </c:pt>
                <c:pt idx="955">
                  <c:v>43151.895833333336</c:v>
                </c:pt>
                <c:pt idx="956">
                  <c:v>43151.916666666664</c:v>
                </c:pt>
                <c:pt idx="957">
                  <c:v>43151.9375</c:v>
                </c:pt>
                <c:pt idx="958">
                  <c:v>43151.958333333336</c:v>
                </c:pt>
                <c:pt idx="959">
                  <c:v>43151.979166666664</c:v>
                </c:pt>
                <c:pt idx="960">
                  <c:v>43152</c:v>
                </c:pt>
                <c:pt idx="961">
                  <c:v>43152.020833333336</c:v>
                </c:pt>
                <c:pt idx="962">
                  <c:v>43152.041666666664</c:v>
                </c:pt>
                <c:pt idx="963">
                  <c:v>43152.0625</c:v>
                </c:pt>
                <c:pt idx="964">
                  <c:v>43152.083333333336</c:v>
                </c:pt>
                <c:pt idx="965">
                  <c:v>43152.104166666664</c:v>
                </c:pt>
                <c:pt idx="966">
                  <c:v>43152.125</c:v>
                </c:pt>
                <c:pt idx="967">
                  <c:v>43152.145833333336</c:v>
                </c:pt>
                <c:pt idx="968">
                  <c:v>43152.166666666664</c:v>
                </c:pt>
                <c:pt idx="969">
                  <c:v>43152.1875</c:v>
                </c:pt>
                <c:pt idx="970">
                  <c:v>43152.208333333336</c:v>
                </c:pt>
                <c:pt idx="971">
                  <c:v>43152.229166666664</c:v>
                </c:pt>
                <c:pt idx="972">
                  <c:v>43152.25</c:v>
                </c:pt>
                <c:pt idx="973">
                  <c:v>43152.270833333336</c:v>
                </c:pt>
                <c:pt idx="974">
                  <c:v>43152.291666666664</c:v>
                </c:pt>
                <c:pt idx="975">
                  <c:v>43152.3125</c:v>
                </c:pt>
                <c:pt idx="976">
                  <c:v>43152.333333333336</c:v>
                </c:pt>
                <c:pt idx="977">
                  <c:v>43152.354166666664</c:v>
                </c:pt>
                <c:pt idx="978">
                  <c:v>43152.375</c:v>
                </c:pt>
                <c:pt idx="979">
                  <c:v>43152.395833333336</c:v>
                </c:pt>
                <c:pt idx="980">
                  <c:v>43152.416666666664</c:v>
                </c:pt>
                <c:pt idx="981">
                  <c:v>43152.4375</c:v>
                </c:pt>
                <c:pt idx="982">
                  <c:v>43152.458333333336</c:v>
                </c:pt>
                <c:pt idx="983">
                  <c:v>43152.479166666664</c:v>
                </c:pt>
                <c:pt idx="984">
                  <c:v>43152.5</c:v>
                </c:pt>
                <c:pt idx="985">
                  <c:v>43152.520833333336</c:v>
                </c:pt>
                <c:pt idx="986">
                  <c:v>43152.541666666664</c:v>
                </c:pt>
                <c:pt idx="987">
                  <c:v>43152.5625</c:v>
                </c:pt>
                <c:pt idx="988">
                  <c:v>43152.583333333336</c:v>
                </c:pt>
                <c:pt idx="989">
                  <c:v>43152.604166666664</c:v>
                </c:pt>
                <c:pt idx="990">
                  <c:v>43152.625</c:v>
                </c:pt>
                <c:pt idx="991">
                  <c:v>43152.645833333336</c:v>
                </c:pt>
                <c:pt idx="992">
                  <c:v>43152.666666666664</c:v>
                </c:pt>
                <c:pt idx="993">
                  <c:v>43152.6875</c:v>
                </c:pt>
                <c:pt idx="994">
                  <c:v>43152.708333333336</c:v>
                </c:pt>
                <c:pt idx="995">
                  <c:v>43152.729166666664</c:v>
                </c:pt>
                <c:pt idx="996">
                  <c:v>43152.75</c:v>
                </c:pt>
                <c:pt idx="997">
                  <c:v>43152.770833333336</c:v>
                </c:pt>
                <c:pt idx="998">
                  <c:v>43152.791666666664</c:v>
                </c:pt>
                <c:pt idx="999">
                  <c:v>43152.8125</c:v>
                </c:pt>
                <c:pt idx="1000">
                  <c:v>43152.833333333336</c:v>
                </c:pt>
                <c:pt idx="1001">
                  <c:v>43152.854166666664</c:v>
                </c:pt>
                <c:pt idx="1002">
                  <c:v>43152.875</c:v>
                </c:pt>
                <c:pt idx="1003">
                  <c:v>43152.895833333336</c:v>
                </c:pt>
                <c:pt idx="1004">
                  <c:v>43152.916666666664</c:v>
                </c:pt>
                <c:pt idx="1005">
                  <c:v>43152.9375</c:v>
                </c:pt>
                <c:pt idx="1006">
                  <c:v>43152.958333333336</c:v>
                </c:pt>
                <c:pt idx="1007">
                  <c:v>43152.979166666664</c:v>
                </c:pt>
                <c:pt idx="1008">
                  <c:v>43153</c:v>
                </c:pt>
                <c:pt idx="1009">
                  <c:v>43153.020833333336</c:v>
                </c:pt>
                <c:pt idx="1010">
                  <c:v>43153.041666666664</c:v>
                </c:pt>
                <c:pt idx="1011">
                  <c:v>43153.0625</c:v>
                </c:pt>
                <c:pt idx="1012">
                  <c:v>43153.083333333336</c:v>
                </c:pt>
                <c:pt idx="1013">
                  <c:v>43153.104166666664</c:v>
                </c:pt>
                <c:pt idx="1014">
                  <c:v>43153.125</c:v>
                </c:pt>
                <c:pt idx="1015">
                  <c:v>43153.145833333336</c:v>
                </c:pt>
                <c:pt idx="1016">
                  <c:v>43153.166666666664</c:v>
                </c:pt>
                <c:pt idx="1017">
                  <c:v>43153.1875</c:v>
                </c:pt>
                <c:pt idx="1018">
                  <c:v>43153.208333333336</c:v>
                </c:pt>
                <c:pt idx="1019">
                  <c:v>43153.229166666664</c:v>
                </c:pt>
                <c:pt idx="1020">
                  <c:v>43153.25</c:v>
                </c:pt>
                <c:pt idx="1021">
                  <c:v>43153.270833333336</c:v>
                </c:pt>
                <c:pt idx="1022">
                  <c:v>43153.291666666664</c:v>
                </c:pt>
                <c:pt idx="1023">
                  <c:v>43153.3125</c:v>
                </c:pt>
                <c:pt idx="1024">
                  <c:v>43153.333333333336</c:v>
                </c:pt>
                <c:pt idx="1025">
                  <c:v>43153.354166666664</c:v>
                </c:pt>
                <c:pt idx="1026">
                  <c:v>43153.375</c:v>
                </c:pt>
                <c:pt idx="1027">
                  <c:v>43153.395833333336</c:v>
                </c:pt>
                <c:pt idx="1028">
                  <c:v>43153.416666666664</c:v>
                </c:pt>
                <c:pt idx="1029">
                  <c:v>43153.4375</c:v>
                </c:pt>
                <c:pt idx="1030">
                  <c:v>43153.458333333336</c:v>
                </c:pt>
                <c:pt idx="1031">
                  <c:v>43153.479166666664</c:v>
                </c:pt>
                <c:pt idx="1032">
                  <c:v>43153.5</c:v>
                </c:pt>
                <c:pt idx="1033">
                  <c:v>43153.520833333336</c:v>
                </c:pt>
                <c:pt idx="1034">
                  <c:v>43153.541666666664</c:v>
                </c:pt>
                <c:pt idx="1035">
                  <c:v>43153.5625</c:v>
                </c:pt>
                <c:pt idx="1036">
                  <c:v>43153.583333333336</c:v>
                </c:pt>
                <c:pt idx="1037">
                  <c:v>43153.604166666664</c:v>
                </c:pt>
                <c:pt idx="1038">
                  <c:v>43153.625</c:v>
                </c:pt>
                <c:pt idx="1039">
                  <c:v>43153.645833333336</c:v>
                </c:pt>
                <c:pt idx="1040">
                  <c:v>43153.666666666664</c:v>
                </c:pt>
                <c:pt idx="1041">
                  <c:v>43153.6875</c:v>
                </c:pt>
                <c:pt idx="1042">
                  <c:v>43153.708333333336</c:v>
                </c:pt>
                <c:pt idx="1043">
                  <c:v>43153.729166666664</c:v>
                </c:pt>
                <c:pt idx="1044">
                  <c:v>43153.75</c:v>
                </c:pt>
                <c:pt idx="1045">
                  <c:v>43153.770833333336</c:v>
                </c:pt>
                <c:pt idx="1046">
                  <c:v>43153.791666666664</c:v>
                </c:pt>
                <c:pt idx="1047">
                  <c:v>43153.8125</c:v>
                </c:pt>
                <c:pt idx="1048">
                  <c:v>43153.833333333336</c:v>
                </c:pt>
                <c:pt idx="1049">
                  <c:v>43153.854166666664</c:v>
                </c:pt>
                <c:pt idx="1050">
                  <c:v>43153.875</c:v>
                </c:pt>
                <c:pt idx="1051">
                  <c:v>43153.895833333336</c:v>
                </c:pt>
                <c:pt idx="1052">
                  <c:v>43153.916666666664</c:v>
                </c:pt>
                <c:pt idx="1053">
                  <c:v>43153.9375</c:v>
                </c:pt>
                <c:pt idx="1054">
                  <c:v>43153.958333333336</c:v>
                </c:pt>
                <c:pt idx="1055">
                  <c:v>43153.979166666664</c:v>
                </c:pt>
                <c:pt idx="1056">
                  <c:v>43154</c:v>
                </c:pt>
                <c:pt idx="1057">
                  <c:v>43154.020833333336</c:v>
                </c:pt>
                <c:pt idx="1058">
                  <c:v>43154.041666666664</c:v>
                </c:pt>
                <c:pt idx="1059">
                  <c:v>43154.0625</c:v>
                </c:pt>
                <c:pt idx="1060">
                  <c:v>43154.083333333336</c:v>
                </c:pt>
                <c:pt idx="1061">
                  <c:v>43154.104166666664</c:v>
                </c:pt>
                <c:pt idx="1062">
                  <c:v>43154.125</c:v>
                </c:pt>
                <c:pt idx="1063">
                  <c:v>43154.145833333336</c:v>
                </c:pt>
                <c:pt idx="1064">
                  <c:v>43154.166666666664</c:v>
                </c:pt>
                <c:pt idx="1065">
                  <c:v>43154.1875</c:v>
                </c:pt>
                <c:pt idx="1066">
                  <c:v>43154.208333333336</c:v>
                </c:pt>
                <c:pt idx="1067">
                  <c:v>43154.229166666664</c:v>
                </c:pt>
                <c:pt idx="1068">
                  <c:v>43154.25</c:v>
                </c:pt>
                <c:pt idx="1069">
                  <c:v>43154.270833333336</c:v>
                </c:pt>
                <c:pt idx="1070">
                  <c:v>43154.291666666664</c:v>
                </c:pt>
                <c:pt idx="1071">
                  <c:v>43154.3125</c:v>
                </c:pt>
                <c:pt idx="1072">
                  <c:v>43154.333333333336</c:v>
                </c:pt>
                <c:pt idx="1073">
                  <c:v>43154.354166666664</c:v>
                </c:pt>
                <c:pt idx="1074">
                  <c:v>43154.375</c:v>
                </c:pt>
                <c:pt idx="1075">
                  <c:v>43154.395833333336</c:v>
                </c:pt>
                <c:pt idx="1076">
                  <c:v>43154.416666666664</c:v>
                </c:pt>
                <c:pt idx="1077">
                  <c:v>43154.4375</c:v>
                </c:pt>
                <c:pt idx="1078">
                  <c:v>43154.458333333336</c:v>
                </c:pt>
                <c:pt idx="1079">
                  <c:v>43154.479166666664</c:v>
                </c:pt>
                <c:pt idx="1080">
                  <c:v>43154.5</c:v>
                </c:pt>
                <c:pt idx="1081">
                  <c:v>43154.520833333336</c:v>
                </c:pt>
                <c:pt idx="1082">
                  <c:v>43154.541666666664</c:v>
                </c:pt>
                <c:pt idx="1083">
                  <c:v>43154.5625</c:v>
                </c:pt>
                <c:pt idx="1084">
                  <c:v>43154.583333333336</c:v>
                </c:pt>
                <c:pt idx="1085">
                  <c:v>43154.604166666664</c:v>
                </c:pt>
                <c:pt idx="1086">
                  <c:v>43154.625</c:v>
                </c:pt>
                <c:pt idx="1087">
                  <c:v>43154.645833333336</c:v>
                </c:pt>
                <c:pt idx="1088">
                  <c:v>43154.666666666664</c:v>
                </c:pt>
                <c:pt idx="1089">
                  <c:v>43154.6875</c:v>
                </c:pt>
                <c:pt idx="1090">
                  <c:v>43154.708333333336</c:v>
                </c:pt>
                <c:pt idx="1091">
                  <c:v>43154.729166666664</c:v>
                </c:pt>
                <c:pt idx="1092">
                  <c:v>43154.75</c:v>
                </c:pt>
                <c:pt idx="1093">
                  <c:v>43154.770833333336</c:v>
                </c:pt>
                <c:pt idx="1094">
                  <c:v>43154.791666666664</c:v>
                </c:pt>
                <c:pt idx="1095">
                  <c:v>43154.8125</c:v>
                </c:pt>
                <c:pt idx="1096">
                  <c:v>43154.833333333336</c:v>
                </c:pt>
                <c:pt idx="1097">
                  <c:v>43154.854166666664</c:v>
                </c:pt>
                <c:pt idx="1098">
                  <c:v>43154.875</c:v>
                </c:pt>
                <c:pt idx="1099">
                  <c:v>43154.895833333336</c:v>
                </c:pt>
                <c:pt idx="1100">
                  <c:v>43154.916666666664</c:v>
                </c:pt>
                <c:pt idx="1101">
                  <c:v>43154.9375</c:v>
                </c:pt>
                <c:pt idx="1102">
                  <c:v>43154.958333333336</c:v>
                </c:pt>
                <c:pt idx="1103">
                  <c:v>43154.979166666664</c:v>
                </c:pt>
                <c:pt idx="1104">
                  <c:v>43155</c:v>
                </c:pt>
                <c:pt idx="1105">
                  <c:v>43155.020833333336</c:v>
                </c:pt>
                <c:pt idx="1106">
                  <c:v>43155.041666666664</c:v>
                </c:pt>
                <c:pt idx="1107">
                  <c:v>43155.0625</c:v>
                </c:pt>
                <c:pt idx="1108">
                  <c:v>43155.083333333336</c:v>
                </c:pt>
                <c:pt idx="1109">
                  <c:v>43155.104166666664</c:v>
                </c:pt>
                <c:pt idx="1110">
                  <c:v>43155.125</c:v>
                </c:pt>
                <c:pt idx="1111">
                  <c:v>43155.145833333336</c:v>
                </c:pt>
                <c:pt idx="1112">
                  <c:v>43155.166666666664</c:v>
                </c:pt>
                <c:pt idx="1113">
                  <c:v>43155.1875</c:v>
                </c:pt>
                <c:pt idx="1114">
                  <c:v>43155.208333333336</c:v>
                </c:pt>
                <c:pt idx="1115">
                  <c:v>43155.229166666664</c:v>
                </c:pt>
                <c:pt idx="1116">
                  <c:v>43155.25</c:v>
                </c:pt>
                <c:pt idx="1117">
                  <c:v>43155.270833333336</c:v>
                </c:pt>
                <c:pt idx="1118">
                  <c:v>43155.291666666664</c:v>
                </c:pt>
                <c:pt idx="1119">
                  <c:v>43155.3125</c:v>
                </c:pt>
                <c:pt idx="1120">
                  <c:v>43155.333333333336</c:v>
                </c:pt>
                <c:pt idx="1121">
                  <c:v>43155.354166666664</c:v>
                </c:pt>
                <c:pt idx="1122">
                  <c:v>43155.375</c:v>
                </c:pt>
                <c:pt idx="1123">
                  <c:v>43155.395833333336</c:v>
                </c:pt>
                <c:pt idx="1124">
                  <c:v>43155.416666666664</c:v>
                </c:pt>
                <c:pt idx="1125">
                  <c:v>43155.4375</c:v>
                </c:pt>
                <c:pt idx="1126">
                  <c:v>43155.458333333336</c:v>
                </c:pt>
                <c:pt idx="1127">
                  <c:v>43155.479166666664</c:v>
                </c:pt>
                <c:pt idx="1128">
                  <c:v>43155.5</c:v>
                </c:pt>
                <c:pt idx="1129">
                  <c:v>43155.520833333336</c:v>
                </c:pt>
                <c:pt idx="1130">
                  <c:v>43155.541666666664</c:v>
                </c:pt>
                <c:pt idx="1131">
                  <c:v>43155.5625</c:v>
                </c:pt>
                <c:pt idx="1132">
                  <c:v>43155.583333333336</c:v>
                </c:pt>
                <c:pt idx="1133">
                  <c:v>43155.604166666664</c:v>
                </c:pt>
                <c:pt idx="1134">
                  <c:v>43155.625</c:v>
                </c:pt>
                <c:pt idx="1135">
                  <c:v>43155.645833333336</c:v>
                </c:pt>
                <c:pt idx="1136">
                  <c:v>43155.666666666664</c:v>
                </c:pt>
                <c:pt idx="1137">
                  <c:v>43155.6875</c:v>
                </c:pt>
                <c:pt idx="1138">
                  <c:v>43155.708333333336</c:v>
                </c:pt>
                <c:pt idx="1139">
                  <c:v>43155.729166666664</c:v>
                </c:pt>
                <c:pt idx="1140">
                  <c:v>43155.75</c:v>
                </c:pt>
                <c:pt idx="1141">
                  <c:v>43155.770833333336</c:v>
                </c:pt>
                <c:pt idx="1142">
                  <c:v>43155.791666666664</c:v>
                </c:pt>
                <c:pt idx="1143">
                  <c:v>43155.8125</c:v>
                </c:pt>
                <c:pt idx="1144">
                  <c:v>43155.833333333336</c:v>
                </c:pt>
                <c:pt idx="1145">
                  <c:v>43155.854166666664</c:v>
                </c:pt>
                <c:pt idx="1146">
                  <c:v>43155.875</c:v>
                </c:pt>
                <c:pt idx="1147">
                  <c:v>43155.895833333336</c:v>
                </c:pt>
                <c:pt idx="1148">
                  <c:v>43155.916666666664</c:v>
                </c:pt>
                <c:pt idx="1149">
                  <c:v>43155.9375</c:v>
                </c:pt>
                <c:pt idx="1150">
                  <c:v>43155.958333333336</c:v>
                </c:pt>
                <c:pt idx="1151">
                  <c:v>43155.979166666664</c:v>
                </c:pt>
                <c:pt idx="1152">
                  <c:v>43156</c:v>
                </c:pt>
                <c:pt idx="1153">
                  <c:v>43156.020833333336</c:v>
                </c:pt>
                <c:pt idx="1154">
                  <c:v>43156.041666666664</c:v>
                </c:pt>
                <c:pt idx="1155">
                  <c:v>43156.0625</c:v>
                </c:pt>
                <c:pt idx="1156">
                  <c:v>43156.083333333336</c:v>
                </c:pt>
                <c:pt idx="1157">
                  <c:v>43156.104166666664</c:v>
                </c:pt>
                <c:pt idx="1158">
                  <c:v>43156.125</c:v>
                </c:pt>
                <c:pt idx="1159">
                  <c:v>43156.145833333336</c:v>
                </c:pt>
                <c:pt idx="1160">
                  <c:v>43156.166666666664</c:v>
                </c:pt>
                <c:pt idx="1161">
                  <c:v>43156.1875</c:v>
                </c:pt>
                <c:pt idx="1162">
                  <c:v>43156.208333333336</c:v>
                </c:pt>
                <c:pt idx="1163">
                  <c:v>43156.229166666664</c:v>
                </c:pt>
                <c:pt idx="1164">
                  <c:v>43156.25</c:v>
                </c:pt>
                <c:pt idx="1165">
                  <c:v>43156.270833333336</c:v>
                </c:pt>
                <c:pt idx="1166">
                  <c:v>43156.291666666664</c:v>
                </c:pt>
                <c:pt idx="1167">
                  <c:v>43156.3125</c:v>
                </c:pt>
                <c:pt idx="1168">
                  <c:v>43156.333333333336</c:v>
                </c:pt>
                <c:pt idx="1169">
                  <c:v>43156.354166666664</c:v>
                </c:pt>
                <c:pt idx="1170">
                  <c:v>43156.375</c:v>
                </c:pt>
                <c:pt idx="1171">
                  <c:v>43156.395833333336</c:v>
                </c:pt>
                <c:pt idx="1172">
                  <c:v>43156.416666666664</c:v>
                </c:pt>
                <c:pt idx="1173">
                  <c:v>43156.4375</c:v>
                </c:pt>
                <c:pt idx="1174">
                  <c:v>43156.458333333336</c:v>
                </c:pt>
                <c:pt idx="1175">
                  <c:v>43156.479166666664</c:v>
                </c:pt>
                <c:pt idx="1176">
                  <c:v>43156.5</c:v>
                </c:pt>
                <c:pt idx="1177">
                  <c:v>43156.520833333336</c:v>
                </c:pt>
                <c:pt idx="1178">
                  <c:v>43156.541666666664</c:v>
                </c:pt>
                <c:pt idx="1179">
                  <c:v>43156.5625</c:v>
                </c:pt>
                <c:pt idx="1180">
                  <c:v>43156.583333333336</c:v>
                </c:pt>
                <c:pt idx="1181">
                  <c:v>43156.604166666664</c:v>
                </c:pt>
                <c:pt idx="1182">
                  <c:v>43156.625</c:v>
                </c:pt>
                <c:pt idx="1183">
                  <c:v>43156.645833333336</c:v>
                </c:pt>
                <c:pt idx="1184">
                  <c:v>43156.666666666664</c:v>
                </c:pt>
                <c:pt idx="1185">
                  <c:v>43156.6875</c:v>
                </c:pt>
                <c:pt idx="1186">
                  <c:v>43156.708333333336</c:v>
                </c:pt>
                <c:pt idx="1187">
                  <c:v>43156.729166666664</c:v>
                </c:pt>
                <c:pt idx="1188">
                  <c:v>43156.75</c:v>
                </c:pt>
                <c:pt idx="1189">
                  <c:v>43156.770833333336</c:v>
                </c:pt>
                <c:pt idx="1190">
                  <c:v>43156.791666666664</c:v>
                </c:pt>
                <c:pt idx="1191">
                  <c:v>43156.8125</c:v>
                </c:pt>
                <c:pt idx="1192">
                  <c:v>43156.833333333336</c:v>
                </c:pt>
                <c:pt idx="1193">
                  <c:v>43156.854166666664</c:v>
                </c:pt>
                <c:pt idx="1194">
                  <c:v>43156.875</c:v>
                </c:pt>
                <c:pt idx="1195">
                  <c:v>43156.895833333336</c:v>
                </c:pt>
                <c:pt idx="1196">
                  <c:v>43156.916666666664</c:v>
                </c:pt>
                <c:pt idx="1197">
                  <c:v>43156.9375</c:v>
                </c:pt>
                <c:pt idx="1198">
                  <c:v>43156.958333333336</c:v>
                </c:pt>
                <c:pt idx="1199">
                  <c:v>43156.979166666664</c:v>
                </c:pt>
                <c:pt idx="1200">
                  <c:v>43157</c:v>
                </c:pt>
                <c:pt idx="1201">
                  <c:v>43157.020833333336</c:v>
                </c:pt>
                <c:pt idx="1202">
                  <c:v>43157.041666666664</c:v>
                </c:pt>
                <c:pt idx="1203">
                  <c:v>43157.0625</c:v>
                </c:pt>
                <c:pt idx="1204">
                  <c:v>43157.083333333336</c:v>
                </c:pt>
                <c:pt idx="1205">
                  <c:v>43157.104166666664</c:v>
                </c:pt>
                <c:pt idx="1206">
                  <c:v>43157.125</c:v>
                </c:pt>
                <c:pt idx="1207">
                  <c:v>43157.145833333336</c:v>
                </c:pt>
                <c:pt idx="1208">
                  <c:v>43157.166666666664</c:v>
                </c:pt>
                <c:pt idx="1209">
                  <c:v>43157.1875</c:v>
                </c:pt>
                <c:pt idx="1210">
                  <c:v>43157.208333333336</c:v>
                </c:pt>
                <c:pt idx="1211">
                  <c:v>43157.229166666664</c:v>
                </c:pt>
                <c:pt idx="1212">
                  <c:v>43157.25</c:v>
                </c:pt>
                <c:pt idx="1213">
                  <c:v>43157.270833333336</c:v>
                </c:pt>
                <c:pt idx="1214">
                  <c:v>43157.291666666664</c:v>
                </c:pt>
                <c:pt idx="1215">
                  <c:v>43157.3125</c:v>
                </c:pt>
                <c:pt idx="1216">
                  <c:v>43157.333333333336</c:v>
                </c:pt>
                <c:pt idx="1217">
                  <c:v>43157.354166666664</c:v>
                </c:pt>
                <c:pt idx="1218">
                  <c:v>43157.375</c:v>
                </c:pt>
                <c:pt idx="1219">
                  <c:v>43157.395833333336</c:v>
                </c:pt>
                <c:pt idx="1220">
                  <c:v>43157.416666666664</c:v>
                </c:pt>
                <c:pt idx="1221">
                  <c:v>43157.4375</c:v>
                </c:pt>
                <c:pt idx="1222">
                  <c:v>43157.458333333336</c:v>
                </c:pt>
                <c:pt idx="1223">
                  <c:v>43157.479166666664</c:v>
                </c:pt>
                <c:pt idx="1224">
                  <c:v>43157.5</c:v>
                </c:pt>
                <c:pt idx="1225">
                  <c:v>43157.520833333336</c:v>
                </c:pt>
                <c:pt idx="1226">
                  <c:v>43157.541666666664</c:v>
                </c:pt>
                <c:pt idx="1227">
                  <c:v>43157.5625</c:v>
                </c:pt>
                <c:pt idx="1228">
                  <c:v>43157.583333333336</c:v>
                </c:pt>
                <c:pt idx="1229">
                  <c:v>43157.604166666664</c:v>
                </c:pt>
                <c:pt idx="1230">
                  <c:v>43157.625</c:v>
                </c:pt>
                <c:pt idx="1231">
                  <c:v>43157.645833333336</c:v>
                </c:pt>
                <c:pt idx="1232">
                  <c:v>43157.666666666664</c:v>
                </c:pt>
                <c:pt idx="1233">
                  <c:v>43157.6875</c:v>
                </c:pt>
                <c:pt idx="1234">
                  <c:v>43157.708333333336</c:v>
                </c:pt>
                <c:pt idx="1235">
                  <c:v>43157.729166666664</c:v>
                </c:pt>
                <c:pt idx="1236">
                  <c:v>43157.75</c:v>
                </c:pt>
                <c:pt idx="1237">
                  <c:v>43157.770833333336</c:v>
                </c:pt>
                <c:pt idx="1238">
                  <c:v>43157.791666666664</c:v>
                </c:pt>
                <c:pt idx="1239">
                  <c:v>43157.8125</c:v>
                </c:pt>
                <c:pt idx="1240">
                  <c:v>43157.833333333336</c:v>
                </c:pt>
                <c:pt idx="1241">
                  <c:v>43157.854166666664</c:v>
                </c:pt>
                <c:pt idx="1242">
                  <c:v>43157.875</c:v>
                </c:pt>
                <c:pt idx="1243">
                  <c:v>43157.895833333336</c:v>
                </c:pt>
                <c:pt idx="1244">
                  <c:v>43157.916666666664</c:v>
                </c:pt>
                <c:pt idx="1245">
                  <c:v>43157.9375</c:v>
                </c:pt>
                <c:pt idx="1246">
                  <c:v>43157.958333333336</c:v>
                </c:pt>
                <c:pt idx="1247">
                  <c:v>43157.979166666664</c:v>
                </c:pt>
                <c:pt idx="1248">
                  <c:v>43158</c:v>
                </c:pt>
                <c:pt idx="1249">
                  <c:v>43158.020833333336</c:v>
                </c:pt>
                <c:pt idx="1250">
                  <c:v>43158.041666666664</c:v>
                </c:pt>
                <c:pt idx="1251">
                  <c:v>43158.0625</c:v>
                </c:pt>
                <c:pt idx="1252">
                  <c:v>43158.083333333336</c:v>
                </c:pt>
                <c:pt idx="1253">
                  <c:v>43158.104166666664</c:v>
                </c:pt>
                <c:pt idx="1254">
                  <c:v>43158.125</c:v>
                </c:pt>
                <c:pt idx="1255">
                  <c:v>43158.145833333336</c:v>
                </c:pt>
                <c:pt idx="1256">
                  <c:v>43158.166666666664</c:v>
                </c:pt>
                <c:pt idx="1257">
                  <c:v>43158.1875</c:v>
                </c:pt>
                <c:pt idx="1258">
                  <c:v>43158.208333333336</c:v>
                </c:pt>
                <c:pt idx="1259">
                  <c:v>43158.229166666664</c:v>
                </c:pt>
                <c:pt idx="1260">
                  <c:v>43158.25</c:v>
                </c:pt>
                <c:pt idx="1261">
                  <c:v>43158.270833333336</c:v>
                </c:pt>
                <c:pt idx="1262">
                  <c:v>43158.291666666664</c:v>
                </c:pt>
                <c:pt idx="1263">
                  <c:v>43158.3125</c:v>
                </c:pt>
                <c:pt idx="1264">
                  <c:v>43158.333333333336</c:v>
                </c:pt>
                <c:pt idx="1265">
                  <c:v>43158.354166666664</c:v>
                </c:pt>
                <c:pt idx="1266">
                  <c:v>43158.375</c:v>
                </c:pt>
                <c:pt idx="1267">
                  <c:v>43158.395833333336</c:v>
                </c:pt>
                <c:pt idx="1268">
                  <c:v>43158.416666666664</c:v>
                </c:pt>
                <c:pt idx="1269">
                  <c:v>43158.4375</c:v>
                </c:pt>
                <c:pt idx="1270">
                  <c:v>43158.458333333336</c:v>
                </c:pt>
                <c:pt idx="1271">
                  <c:v>43158.479166666664</c:v>
                </c:pt>
                <c:pt idx="1272">
                  <c:v>43158.5</c:v>
                </c:pt>
                <c:pt idx="1273">
                  <c:v>43158.520833333336</c:v>
                </c:pt>
                <c:pt idx="1274">
                  <c:v>43158.541666666664</c:v>
                </c:pt>
                <c:pt idx="1275">
                  <c:v>43158.5625</c:v>
                </c:pt>
                <c:pt idx="1276">
                  <c:v>43158.583333333336</c:v>
                </c:pt>
                <c:pt idx="1277">
                  <c:v>43158.604166666664</c:v>
                </c:pt>
                <c:pt idx="1278">
                  <c:v>43158.625</c:v>
                </c:pt>
                <c:pt idx="1279">
                  <c:v>43158.645833333336</c:v>
                </c:pt>
                <c:pt idx="1280">
                  <c:v>43158.666666666664</c:v>
                </c:pt>
                <c:pt idx="1281">
                  <c:v>43158.6875</c:v>
                </c:pt>
                <c:pt idx="1282">
                  <c:v>43158.708333333336</c:v>
                </c:pt>
                <c:pt idx="1283">
                  <c:v>43158.729166666664</c:v>
                </c:pt>
                <c:pt idx="1284">
                  <c:v>43158.75</c:v>
                </c:pt>
                <c:pt idx="1285">
                  <c:v>43158.770833333336</c:v>
                </c:pt>
                <c:pt idx="1286">
                  <c:v>43158.791666666664</c:v>
                </c:pt>
                <c:pt idx="1287">
                  <c:v>43158.8125</c:v>
                </c:pt>
                <c:pt idx="1288">
                  <c:v>43158.833333333336</c:v>
                </c:pt>
                <c:pt idx="1289">
                  <c:v>43158.854166666664</c:v>
                </c:pt>
                <c:pt idx="1290">
                  <c:v>43158.875</c:v>
                </c:pt>
                <c:pt idx="1291">
                  <c:v>43158.895833333336</c:v>
                </c:pt>
                <c:pt idx="1292">
                  <c:v>43158.916666666664</c:v>
                </c:pt>
                <c:pt idx="1293">
                  <c:v>43158.9375</c:v>
                </c:pt>
                <c:pt idx="1294">
                  <c:v>43158.958333333336</c:v>
                </c:pt>
                <c:pt idx="1295">
                  <c:v>43158.979166666664</c:v>
                </c:pt>
                <c:pt idx="1296">
                  <c:v>43159</c:v>
                </c:pt>
                <c:pt idx="1297">
                  <c:v>43159.020833333336</c:v>
                </c:pt>
                <c:pt idx="1298">
                  <c:v>43159.041666666664</c:v>
                </c:pt>
                <c:pt idx="1299">
                  <c:v>43159.0625</c:v>
                </c:pt>
                <c:pt idx="1300">
                  <c:v>43159.083333333336</c:v>
                </c:pt>
                <c:pt idx="1301">
                  <c:v>43159.104166666664</c:v>
                </c:pt>
                <c:pt idx="1302">
                  <c:v>43159.125</c:v>
                </c:pt>
                <c:pt idx="1303">
                  <c:v>43159.145833333336</c:v>
                </c:pt>
                <c:pt idx="1304">
                  <c:v>43159.166666666664</c:v>
                </c:pt>
                <c:pt idx="1305">
                  <c:v>43159.1875</c:v>
                </c:pt>
                <c:pt idx="1306">
                  <c:v>43159.208333333336</c:v>
                </c:pt>
                <c:pt idx="1307">
                  <c:v>43159.229166666664</c:v>
                </c:pt>
                <c:pt idx="1308">
                  <c:v>43159.25</c:v>
                </c:pt>
                <c:pt idx="1309">
                  <c:v>43159.270833333336</c:v>
                </c:pt>
                <c:pt idx="1310">
                  <c:v>43159.291666666664</c:v>
                </c:pt>
                <c:pt idx="1311">
                  <c:v>43159.3125</c:v>
                </c:pt>
                <c:pt idx="1312">
                  <c:v>43159.333333333336</c:v>
                </c:pt>
                <c:pt idx="1313">
                  <c:v>43159.354166666664</c:v>
                </c:pt>
                <c:pt idx="1314">
                  <c:v>43159.375</c:v>
                </c:pt>
                <c:pt idx="1315">
                  <c:v>43159.395833333336</c:v>
                </c:pt>
                <c:pt idx="1316">
                  <c:v>43159.416666666664</c:v>
                </c:pt>
                <c:pt idx="1317">
                  <c:v>43159.4375</c:v>
                </c:pt>
                <c:pt idx="1318">
                  <c:v>43159.458333333336</c:v>
                </c:pt>
                <c:pt idx="1319">
                  <c:v>43159.479166666664</c:v>
                </c:pt>
                <c:pt idx="1320">
                  <c:v>43159.5</c:v>
                </c:pt>
                <c:pt idx="1321">
                  <c:v>43159.520833333336</c:v>
                </c:pt>
                <c:pt idx="1322">
                  <c:v>43159.541666666664</c:v>
                </c:pt>
                <c:pt idx="1323">
                  <c:v>43159.5625</c:v>
                </c:pt>
                <c:pt idx="1324">
                  <c:v>43159.583333333336</c:v>
                </c:pt>
                <c:pt idx="1325">
                  <c:v>43159.604166666664</c:v>
                </c:pt>
                <c:pt idx="1326">
                  <c:v>43159.625</c:v>
                </c:pt>
                <c:pt idx="1327">
                  <c:v>43159.645833333336</c:v>
                </c:pt>
                <c:pt idx="1328">
                  <c:v>43159.666666666664</c:v>
                </c:pt>
                <c:pt idx="1329">
                  <c:v>43159.6875</c:v>
                </c:pt>
                <c:pt idx="1330">
                  <c:v>43159.708333333336</c:v>
                </c:pt>
                <c:pt idx="1331">
                  <c:v>43159.729166666664</c:v>
                </c:pt>
                <c:pt idx="1332">
                  <c:v>43159.75</c:v>
                </c:pt>
                <c:pt idx="1333">
                  <c:v>43159.770833333336</c:v>
                </c:pt>
                <c:pt idx="1334">
                  <c:v>43159.791666666664</c:v>
                </c:pt>
                <c:pt idx="1335">
                  <c:v>43159.8125</c:v>
                </c:pt>
                <c:pt idx="1336">
                  <c:v>43159.833333333336</c:v>
                </c:pt>
                <c:pt idx="1337">
                  <c:v>43159.854166666664</c:v>
                </c:pt>
                <c:pt idx="1338">
                  <c:v>43159.875</c:v>
                </c:pt>
                <c:pt idx="1339">
                  <c:v>43159.895833333336</c:v>
                </c:pt>
                <c:pt idx="1340">
                  <c:v>43159.916666666664</c:v>
                </c:pt>
                <c:pt idx="1341">
                  <c:v>43159.9375</c:v>
                </c:pt>
                <c:pt idx="1342">
                  <c:v>43159.958333333336</c:v>
                </c:pt>
                <c:pt idx="1343">
                  <c:v>43159.979166666664</c:v>
                </c:pt>
              </c:numCache>
            </c:numRef>
          </c:xVal>
          <c:yVal>
            <c:numRef>
              <c:f>Calculatrice!$F$6:$F$1349</c:f>
              <c:numCache>
                <c:formatCode>General</c:formatCode>
                <c:ptCount val="1344"/>
                <c:pt idx="0">
                  <c:v>-52385</c:v>
                </c:pt>
                <c:pt idx="1">
                  <c:v>-51339</c:v>
                </c:pt>
                <c:pt idx="2">
                  <c:v>-49436</c:v>
                </c:pt>
                <c:pt idx="3">
                  <c:v>-49680</c:v>
                </c:pt>
                <c:pt idx="4">
                  <c:v>-49502</c:v>
                </c:pt>
                <c:pt idx="5">
                  <c:v>-49636</c:v>
                </c:pt>
                <c:pt idx="6">
                  <c:v>-48105</c:v>
                </c:pt>
                <c:pt idx="7">
                  <c:v>-47240</c:v>
                </c:pt>
                <c:pt idx="8">
                  <c:v>-46441</c:v>
                </c:pt>
                <c:pt idx="9">
                  <c:v>-46119</c:v>
                </c:pt>
                <c:pt idx="10">
                  <c:v>-45904</c:v>
                </c:pt>
                <c:pt idx="11">
                  <c:v>-47802</c:v>
                </c:pt>
                <c:pt idx="12">
                  <c:v>-48888</c:v>
                </c:pt>
                <c:pt idx="13">
                  <c:v>-51973</c:v>
                </c:pt>
                <c:pt idx="14">
                  <c:v>-54660</c:v>
                </c:pt>
                <c:pt idx="15">
                  <c:v>-55330</c:v>
                </c:pt>
                <c:pt idx="16">
                  <c:v>-56113</c:v>
                </c:pt>
                <c:pt idx="17">
                  <c:v>-55854</c:v>
                </c:pt>
                <c:pt idx="18">
                  <c:v>-56312</c:v>
                </c:pt>
                <c:pt idx="19">
                  <c:v>-55908</c:v>
                </c:pt>
                <c:pt idx="20">
                  <c:v>-55608</c:v>
                </c:pt>
                <c:pt idx="21">
                  <c:v>-55602</c:v>
                </c:pt>
                <c:pt idx="22">
                  <c:v>-55453</c:v>
                </c:pt>
                <c:pt idx="23">
                  <c:v>-55764</c:v>
                </c:pt>
                <c:pt idx="24">
                  <c:v>-55974</c:v>
                </c:pt>
                <c:pt idx="25">
                  <c:v>-55794</c:v>
                </c:pt>
                <c:pt idx="26">
                  <c:v>-55992</c:v>
                </c:pt>
                <c:pt idx="27">
                  <c:v>-55598</c:v>
                </c:pt>
                <c:pt idx="28">
                  <c:v>-55392</c:v>
                </c:pt>
                <c:pt idx="29">
                  <c:v>-55384</c:v>
                </c:pt>
                <c:pt idx="30">
                  <c:v>-54853</c:v>
                </c:pt>
                <c:pt idx="31">
                  <c:v>-54678</c:v>
                </c:pt>
                <c:pt idx="32">
                  <c:v>-54731</c:v>
                </c:pt>
                <c:pt idx="33">
                  <c:v>-54762</c:v>
                </c:pt>
                <c:pt idx="34">
                  <c:v>-55024</c:v>
                </c:pt>
                <c:pt idx="35">
                  <c:v>-56046</c:v>
                </c:pt>
                <c:pt idx="36">
                  <c:v>-56667</c:v>
                </c:pt>
                <c:pt idx="37">
                  <c:v>-58678</c:v>
                </c:pt>
                <c:pt idx="38">
                  <c:v>-58796</c:v>
                </c:pt>
                <c:pt idx="39">
                  <c:v>-59183</c:v>
                </c:pt>
                <c:pt idx="40">
                  <c:v>-59407</c:v>
                </c:pt>
                <c:pt idx="41">
                  <c:v>-58972</c:v>
                </c:pt>
                <c:pt idx="42">
                  <c:v>-58150</c:v>
                </c:pt>
                <c:pt idx="43">
                  <c:v>-56710</c:v>
                </c:pt>
                <c:pt idx="44">
                  <c:v>-55341</c:v>
                </c:pt>
                <c:pt idx="45">
                  <c:v>-55592</c:v>
                </c:pt>
                <c:pt idx="46">
                  <c:v>-57388</c:v>
                </c:pt>
                <c:pt idx="47">
                  <c:v>-57392</c:v>
                </c:pt>
                <c:pt idx="48">
                  <c:v>-57709</c:v>
                </c:pt>
                <c:pt idx="49">
                  <c:v>-56189</c:v>
                </c:pt>
                <c:pt idx="50">
                  <c:v>-53584</c:v>
                </c:pt>
                <c:pt idx="51">
                  <c:v>-53532</c:v>
                </c:pt>
                <c:pt idx="52">
                  <c:v>-53032</c:v>
                </c:pt>
                <c:pt idx="53">
                  <c:v>-52925</c:v>
                </c:pt>
                <c:pt idx="54">
                  <c:v>-51403</c:v>
                </c:pt>
                <c:pt idx="55">
                  <c:v>-50715</c:v>
                </c:pt>
                <c:pt idx="56">
                  <c:v>-50111</c:v>
                </c:pt>
                <c:pt idx="57">
                  <c:v>-50061</c:v>
                </c:pt>
                <c:pt idx="58">
                  <c:v>-50452</c:v>
                </c:pt>
                <c:pt idx="59">
                  <c:v>-52575</c:v>
                </c:pt>
                <c:pt idx="60">
                  <c:v>-53561</c:v>
                </c:pt>
                <c:pt idx="61">
                  <c:v>-56874</c:v>
                </c:pt>
                <c:pt idx="62">
                  <c:v>-58471</c:v>
                </c:pt>
                <c:pt idx="63">
                  <c:v>-60095</c:v>
                </c:pt>
                <c:pt idx="64">
                  <c:v>-60744</c:v>
                </c:pt>
                <c:pt idx="65">
                  <c:v>-60894</c:v>
                </c:pt>
                <c:pt idx="66">
                  <c:v>-60910</c:v>
                </c:pt>
                <c:pt idx="67">
                  <c:v>-59873</c:v>
                </c:pt>
                <c:pt idx="68">
                  <c:v>-59686</c:v>
                </c:pt>
                <c:pt idx="69">
                  <c:v>-58978</c:v>
                </c:pt>
                <c:pt idx="70">
                  <c:v>-59240</c:v>
                </c:pt>
                <c:pt idx="71">
                  <c:v>-58488</c:v>
                </c:pt>
                <c:pt idx="72">
                  <c:v>-58200</c:v>
                </c:pt>
                <c:pt idx="73">
                  <c:v>-57819</c:v>
                </c:pt>
                <c:pt idx="74">
                  <c:v>-58111</c:v>
                </c:pt>
                <c:pt idx="75">
                  <c:v>-56822</c:v>
                </c:pt>
                <c:pt idx="76">
                  <c:v>-56757</c:v>
                </c:pt>
                <c:pt idx="77">
                  <c:v>-56247</c:v>
                </c:pt>
                <c:pt idx="78">
                  <c:v>-55301</c:v>
                </c:pt>
                <c:pt idx="79">
                  <c:v>-55039</c:v>
                </c:pt>
                <c:pt idx="80">
                  <c:v>-54871</c:v>
                </c:pt>
                <c:pt idx="81">
                  <c:v>-54611</c:v>
                </c:pt>
                <c:pt idx="82">
                  <c:v>-54763</c:v>
                </c:pt>
                <c:pt idx="83">
                  <c:v>-55759</c:v>
                </c:pt>
                <c:pt idx="84">
                  <c:v>-56420</c:v>
                </c:pt>
                <c:pt idx="85">
                  <c:v>-58831</c:v>
                </c:pt>
                <c:pt idx="86">
                  <c:v>-59186</c:v>
                </c:pt>
                <c:pt idx="87">
                  <c:v>-58888</c:v>
                </c:pt>
                <c:pt idx="88">
                  <c:v>-58811</c:v>
                </c:pt>
                <c:pt idx="89">
                  <c:v>-57872</c:v>
                </c:pt>
                <c:pt idx="90">
                  <c:v>-56705</c:v>
                </c:pt>
                <c:pt idx="91">
                  <c:v>-55997</c:v>
                </c:pt>
                <c:pt idx="92">
                  <c:v>-56419</c:v>
                </c:pt>
                <c:pt idx="93">
                  <c:v>-57254</c:v>
                </c:pt>
                <c:pt idx="94">
                  <c:v>-57566</c:v>
                </c:pt>
                <c:pt idx="95">
                  <c:v>-57174</c:v>
                </c:pt>
                <c:pt idx="96">
                  <c:v>-56981</c:v>
                </c:pt>
                <c:pt idx="97">
                  <c:v>-55490</c:v>
                </c:pt>
                <c:pt idx="98">
                  <c:v>-54190</c:v>
                </c:pt>
                <c:pt idx="99">
                  <c:v>-54011</c:v>
                </c:pt>
                <c:pt idx="100">
                  <c:v>-53448</c:v>
                </c:pt>
                <c:pt idx="101">
                  <c:v>-53211</c:v>
                </c:pt>
                <c:pt idx="102">
                  <c:v>-51628</c:v>
                </c:pt>
                <c:pt idx="103">
                  <c:v>-50205</c:v>
                </c:pt>
                <c:pt idx="104">
                  <c:v>-49542</c:v>
                </c:pt>
                <c:pt idx="105">
                  <c:v>-49336</c:v>
                </c:pt>
                <c:pt idx="106">
                  <c:v>-49078</c:v>
                </c:pt>
                <c:pt idx="107">
                  <c:v>-50313</c:v>
                </c:pt>
                <c:pt idx="108">
                  <c:v>-50729</c:v>
                </c:pt>
                <c:pt idx="109">
                  <c:v>-51884</c:v>
                </c:pt>
                <c:pt idx="110">
                  <c:v>-52522</c:v>
                </c:pt>
                <c:pt idx="111">
                  <c:v>-53077</c:v>
                </c:pt>
                <c:pt idx="112">
                  <c:v>-53765</c:v>
                </c:pt>
                <c:pt idx="113">
                  <c:v>-54298</c:v>
                </c:pt>
                <c:pt idx="114">
                  <c:v>-54670</c:v>
                </c:pt>
                <c:pt idx="115">
                  <c:v>-55059</c:v>
                </c:pt>
                <c:pt idx="116">
                  <c:v>-54962</c:v>
                </c:pt>
                <c:pt idx="117">
                  <c:v>-54319</c:v>
                </c:pt>
                <c:pt idx="118">
                  <c:v>-54178</c:v>
                </c:pt>
                <c:pt idx="119">
                  <c:v>-54475</c:v>
                </c:pt>
                <c:pt idx="120">
                  <c:v>-54743</c:v>
                </c:pt>
                <c:pt idx="121">
                  <c:v>-55060</c:v>
                </c:pt>
                <c:pt idx="122">
                  <c:v>-55216</c:v>
                </c:pt>
                <c:pt idx="123">
                  <c:v>-54182</c:v>
                </c:pt>
                <c:pt idx="124">
                  <c:v>-53734</c:v>
                </c:pt>
                <c:pt idx="125">
                  <c:v>-53372</c:v>
                </c:pt>
                <c:pt idx="126">
                  <c:v>-52874</c:v>
                </c:pt>
                <c:pt idx="127">
                  <c:v>-52586</c:v>
                </c:pt>
                <c:pt idx="128">
                  <c:v>-52392</c:v>
                </c:pt>
                <c:pt idx="129">
                  <c:v>-52201</c:v>
                </c:pt>
                <c:pt idx="130">
                  <c:v>-52172</c:v>
                </c:pt>
                <c:pt idx="131">
                  <c:v>-53200</c:v>
                </c:pt>
                <c:pt idx="132">
                  <c:v>-54069</c:v>
                </c:pt>
                <c:pt idx="133">
                  <c:v>-56786</c:v>
                </c:pt>
                <c:pt idx="134">
                  <c:v>-57001</c:v>
                </c:pt>
                <c:pt idx="135">
                  <c:v>-57048</c:v>
                </c:pt>
                <c:pt idx="136">
                  <c:v>-57198</c:v>
                </c:pt>
                <c:pt idx="137">
                  <c:v>-56709</c:v>
                </c:pt>
                <c:pt idx="138">
                  <c:v>-56414</c:v>
                </c:pt>
                <c:pt idx="139">
                  <c:v>-55799</c:v>
                </c:pt>
                <c:pt idx="140">
                  <c:v>-55520</c:v>
                </c:pt>
                <c:pt idx="141">
                  <c:v>-56469</c:v>
                </c:pt>
                <c:pt idx="142">
                  <c:v>-57622</c:v>
                </c:pt>
                <c:pt idx="143">
                  <c:v>-58365</c:v>
                </c:pt>
                <c:pt idx="144">
                  <c:v>-58546</c:v>
                </c:pt>
                <c:pt idx="145">
                  <c:v>-56679</c:v>
                </c:pt>
                <c:pt idx="146">
                  <c:v>-54574</c:v>
                </c:pt>
                <c:pt idx="147">
                  <c:v>-54464</c:v>
                </c:pt>
                <c:pt idx="148">
                  <c:v>-53792</c:v>
                </c:pt>
                <c:pt idx="149">
                  <c:v>-53249</c:v>
                </c:pt>
                <c:pt idx="150">
                  <c:v>-51599</c:v>
                </c:pt>
                <c:pt idx="151">
                  <c:v>-50415</c:v>
                </c:pt>
                <c:pt idx="152">
                  <c:v>-49662</c:v>
                </c:pt>
                <c:pt idx="153">
                  <c:v>-48944</c:v>
                </c:pt>
                <c:pt idx="154">
                  <c:v>-48598</c:v>
                </c:pt>
                <c:pt idx="155">
                  <c:v>-48649</c:v>
                </c:pt>
                <c:pt idx="156">
                  <c:v>-48650</c:v>
                </c:pt>
                <c:pt idx="157">
                  <c:v>-48953</c:v>
                </c:pt>
                <c:pt idx="158">
                  <c:v>-49067</c:v>
                </c:pt>
                <c:pt idx="159">
                  <c:v>-49700</c:v>
                </c:pt>
                <c:pt idx="160">
                  <c:v>-49866</c:v>
                </c:pt>
                <c:pt idx="161">
                  <c:v>-50259</c:v>
                </c:pt>
                <c:pt idx="162">
                  <c:v>-51204</c:v>
                </c:pt>
                <c:pt idx="163">
                  <c:v>-51482</c:v>
                </c:pt>
                <c:pt idx="164">
                  <c:v>-51859</c:v>
                </c:pt>
                <c:pt idx="165">
                  <c:v>-52141</c:v>
                </c:pt>
                <c:pt idx="166">
                  <c:v>-52272</c:v>
                </c:pt>
                <c:pt idx="167">
                  <c:v>-52360</c:v>
                </c:pt>
                <c:pt idx="168">
                  <c:v>-52721</c:v>
                </c:pt>
                <c:pt idx="169">
                  <c:v>-53093</c:v>
                </c:pt>
                <c:pt idx="170">
                  <c:v>-53258</c:v>
                </c:pt>
                <c:pt idx="171">
                  <c:v>-51793</c:v>
                </c:pt>
                <c:pt idx="172">
                  <c:v>-49882</c:v>
                </c:pt>
                <c:pt idx="173">
                  <c:v>-49369</c:v>
                </c:pt>
                <c:pt idx="174">
                  <c:v>-48133</c:v>
                </c:pt>
                <c:pt idx="175">
                  <c:v>-47912</c:v>
                </c:pt>
                <c:pt idx="176">
                  <c:v>-47902</c:v>
                </c:pt>
                <c:pt idx="177">
                  <c:v>-48035</c:v>
                </c:pt>
                <c:pt idx="178">
                  <c:v>-48265</c:v>
                </c:pt>
                <c:pt idx="179">
                  <c:v>-48856</c:v>
                </c:pt>
                <c:pt idx="180">
                  <c:v>-50917</c:v>
                </c:pt>
                <c:pt idx="181">
                  <c:v>-54527</c:v>
                </c:pt>
                <c:pt idx="182">
                  <c:v>-55254</c:v>
                </c:pt>
                <c:pt idx="183">
                  <c:v>-54926</c:v>
                </c:pt>
                <c:pt idx="184">
                  <c:v>-54930</c:v>
                </c:pt>
                <c:pt idx="185">
                  <c:v>-54202</c:v>
                </c:pt>
                <c:pt idx="186">
                  <c:v>-54149</c:v>
                </c:pt>
                <c:pt idx="187">
                  <c:v>-54997</c:v>
                </c:pt>
                <c:pt idx="188">
                  <c:v>-54805</c:v>
                </c:pt>
                <c:pt idx="189">
                  <c:v>-55398</c:v>
                </c:pt>
                <c:pt idx="190">
                  <c:v>-56419</c:v>
                </c:pt>
                <c:pt idx="191">
                  <c:v>-56439</c:v>
                </c:pt>
                <c:pt idx="192">
                  <c:v>-56772</c:v>
                </c:pt>
                <c:pt idx="193">
                  <c:v>-56404</c:v>
                </c:pt>
                <c:pt idx="194">
                  <c:v>-55491</c:v>
                </c:pt>
                <c:pt idx="195">
                  <c:v>-55644</c:v>
                </c:pt>
                <c:pt idx="196">
                  <c:v>-55283</c:v>
                </c:pt>
                <c:pt idx="197">
                  <c:v>-54752</c:v>
                </c:pt>
                <c:pt idx="198">
                  <c:v>-53927</c:v>
                </c:pt>
                <c:pt idx="199">
                  <c:v>-52883</c:v>
                </c:pt>
                <c:pt idx="200">
                  <c:v>-52220</c:v>
                </c:pt>
                <c:pt idx="201">
                  <c:v>-52237</c:v>
                </c:pt>
                <c:pt idx="202">
                  <c:v>-52544</c:v>
                </c:pt>
                <c:pt idx="203">
                  <c:v>-54839</c:v>
                </c:pt>
                <c:pt idx="204">
                  <c:v>-56371</c:v>
                </c:pt>
                <c:pt idx="205">
                  <c:v>-59768</c:v>
                </c:pt>
                <c:pt idx="206">
                  <c:v>-61040</c:v>
                </c:pt>
                <c:pt idx="207">
                  <c:v>-62904</c:v>
                </c:pt>
                <c:pt idx="208">
                  <c:v>-63401</c:v>
                </c:pt>
                <c:pt idx="209">
                  <c:v>-63070</c:v>
                </c:pt>
                <c:pt idx="210">
                  <c:v>-63016</c:v>
                </c:pt>
                <c:pt idx="211">
                  <c:v>-62619</c:v>
                </c:pt>
                <c:pt idx="212">
                  <c:v>-62901</c:v>
                </c:pt>
                <c:pt idx="213">
                  <c:v>-63065</c:v>
                </c:pt>
                <c:pt idx="214">
                  <c:v>-63971</c:v>
                </c:pt>
                <c:pt idx="215">
                  <c:v>-64314</c:v>
                </c:pt>
                <c:pt idx="216">
                  <c:v>-64655</c:v>
                </c:pt>
                <c:pt idx="217">
                  <c:v>-64245</c:v>
                </c:pt>
                <c:pt idx="218">
                  <c:v>-64604</c:v>
                </c:pt>
                <c:pt idx="219">
                  <c:v>-64046</c:v>
                </c:pt>
                <c:pt idx="220">
                  <c:v>-64252</c:v>
                </c:pt>
                <c:pt idx="221">
                  <c:v>-63387</c:v>
                </c:pt>
                <c:pt idx="222">
                  <c:v>-62681</c:v>
                </c:pt>
                <c:pt idx="223">
                  <c:v>-62453</c:v>
                </c:pt>
                <c:pt idx="224">
                  <c:v>-62324</c:v>
                </c:pt>
                <c:pt idx="225">
                  <c:v>-62187</c:v>
                </c:pt>
                <c:pt idx="226">
                  <c:v>-61852</c:v>
                </c:pt>
                <c:pt idx="227">
                  <c:v>-62022</c:v>
                </c:pt>
                <c:pt idx="228">
                  <c:v>-63033</c:v>
                </c:pt>
                <c:pt idx="229">
                  <c:v>-65701</c:v>
                </c:pt>
                <c:pt idx="230">
                  <c:v>-65845</c:v>
                </c:pt>
                <c:pt idx="231">
                  <c:v>-64885</c:v>
                </c:pt>
                <c:pt idx="232">
                  <c:v>-64668</c:v>
                </c:pt>
                <c:pt idx="233">
                  <c:v>-63591</c:v>
                </c:pt>
                <c:pt idx="234">
                  <c:v>-63468</c:v>
                </c:pt>
                <c:pt idx="235">
                  <c:v>-61298</c:v>
                </c:pt>
                <c:pt idx="236">
                  <c:v>-61222</c:v>
                </c:pt>
                <c:pt idx="237">
                  <c:v>-61478</c:v>
                </c:pt>
                <c:pt idx="238">
                  <c:v>-62651</c:v>
                </c:pt>
                <c:pt idx="239">
                  <c:v>-62235</c:v>
                </c:pt>
                <c:pt idx="240">
                  <c:v>-62379</c:v>
                </c:pt>
                <c:pt idx="241">
                  <c:v>-60082</c:v>
                </c:pt>
                <c:pt idx="242">
                  <c:v>-58982</c:v>
                </c:pt>
                <c:pt idx="243">
                  <c:v>-58586</c:v>
                </c:pt>
                <c:pt idx="244">
                  <c:v>-58419</c:v>
                </c:pt>
                <c:pt idx="245">
                  <c:v>-58445</c:v>
                </c:pt>
                <c:pt idx="246">
                  <c:v>-57244</c:v>
                </c:pt>
                <c:pt idx="247">
                  <c:v>-56460</c:v>
                </c:pt>
                <c:pt idx="248">
                  <c:v>-55811</c:v>
                </c:pt>
                <c:pt idx="249">
                  <c:v>-55946</c:v>
                </c:pt>
                <c:pt idx="250">
                  <c:v>-56001</c:v>
                </c:pt>
                <c:pt idx="251">
                  <c:v>-57752</c:v>
                </c:pt>
                <c:pt idx="252">
                  <c:v>-58967</c:v>
                </c:pt>
                <c:pt idx="253">
                  <c:v>-61799</c:v>
                </c:pt>
                <c:pt idx="254">
                  <c:v>-62575</c:v>
                </c:pt>
                <c:pt idx="255">
                  <c:v>-63726</c:v>
                </c:pt>
                <c:pt idx="256">
                  <c:v>-63995</c:v>
                </c:pt>
                <c:pt idx="257">
                  <c:v>-64242</c:v>
                </c:pt>
                <c:pt idx="258">
                  <c:v>-64387</c:v>
                </c:pt>
                <c:pt idx="259">
                  <c:v>-64224</c:v>
                </c:pt>
                <c:pt idx="260">
                  <c:v>-64183</c:v>
                </c:pt>
                <c:pt idx="261">
                  <c:v>-64253</c:v>
                </c:pt>
                <c:pt idx="262">
                  <c:v>-64842</c:v>
                </c:pt>
                <c:pt idx="263">
                  <c:v>-65113</c:v>
                </c:pt>
                <c:pt idx="264">
                  <c:v>-65241</c:v>
                </c:pt>
                <c:pt idx="265">
                  <c:v>-64894</c:v>
                </c:pt>
                <c:pt idx="266">
                  <c:v>-64967</c:v>
                </c:pt>
                <c:pt idx="267">
                  <c:v>-64155</c:v>
                </c:pt>
                <c:pt idx="268">
                  <c:v>-63922</c:v>
                </c:pt>
                <c:pt idx="269">
                  <c:v>-63562</c:v>
                </c:pt>
                <c:pt idx="270">
                  <c:v>-63069</c:v>
                </c:pt>
                <c:pt idx="271">
                  <c:v>-62617</c:v>
                </c:pt>
                <c:pt idx="272">
                  <c:v>-62456</c:v>
                </c:pt>
                <c:pt idx="273">
                  <c:v>-62079</c:v>
                </c:pt>
                <c:pt idx="274">
                  <c:v>-62016</c:v>
                </c:pt>
                <c:pt idx="275">
                  <c:v>-62549</c:v>
                </c:pt>
                <c:pt idx="276">
                  <c:v>-62966</c:v>
                </c:pt>
                <c:pt idx="277">
                  <c:v>-66060</c:v>
                </c:pt>
                <c:pt idx="278">
                  <c:v>-66222</c:v>
                </c:pt>
                <c:pt idx="279">
                  <c:v>-65558</c:v>
                </c:pt>
                <c:pt idx="280">
                  <c:v>-64752</c:v>
                </c:pt>
                <c:pt idx="281">
                  <c:v>-62431</c:v>
                </c:pt>
                <c:pt idx="282">
                  <c:v>-61765</c:v>
                </c:pt>
                <c:pt idx="283">
                  <c:v>-60642</c:v>
                </c:pt>
                <c:pt idx="284">
                  <c:v>-60426</c:v>
                </c:pt>
                <c:pt idx="285">
                  <c:v>-60963</c:v>
                </c:pt>
                <c:pt idx="286">
                  <c:v>-61641</c:v>
                </c:pt>
                <c:pt idx="287">
                  <c:v>-62216</c:v>
                </c:pt>
                <c:pt idx="288">
                  <c:v>-62050</c:v>
                </c:pt>
                <c:pt idx="289">
                  <c:v>-60897</c:v>
                </c:pt>
                <c:pt idx="290">
                  <c:v>-59688</c:v>
                </c:pt>
                <c:pt idx="291">
                  <c:v>-60548</c:v>
                </c:pt>
                <c:pt idx="292">
                  <c:v>-59900</c:v>
                </c:pt>
                <c:pt idx="293">
                  <c:v>-60264</c:v>
                </c:pt>
                <c:pt idx="294">
                  <c:v>-58904</c:v>
                </c:pt>
                <c:pt idx="295">
                  <c:v>-57800</c:v>
                </c:pt>
                <c:pt idx="296">
                  <c:v>-56925</c:v>
                </c:pt>
                <c:pt idx="297">
                  <c:v>-56620</c:v>
                </c:pt>
                <c:pt idx="298">
                  <c:v>-56604</c:v>
                </c:pt>
                <c:pt idx="299">
                  <c:v>-58524</c:v>
                </c:pt>
                <c:pt idx="300">
                  <c:v>-60075</c:v>
                </c:pt>
                <c:pt idx="301">
                  <c:v>-63495</c:v>
                </c:pt>
                <c:pt idx="302">
                  <c:v>-64316</c:v>
                </c:pt>
                <c:pt idx="303">
                  <c:v>-64360</c:v>
                </c:pt>
                <c:pt idx="304">
                  <c:v>-64331</c:v>
                </c:pt>
                <c:pt idx="305">
                  <c:v>-64749</c:v>
                </c:pt>
                <c:pt idx="306">
                  <c:v>-65141</c:v>
                </c:pt>
                <c:pt idx="307">
                  <c:v>-65384</c:v>
                </c:pt>
                <c:pt idx="308">
                  <c:v>-65561</c:v>
                </c:pt>
                <c:pt idx="309">
                  <c:v>-65826</c:v>
                </c:pt>
                <c:pt idx="310">
                  <c:v>-65896</c:v>
                </c:pt>
                <c:pt idx="311">
                  <c:v>-65551</c:v>
                </c:pt>
                <c:pt idx="312">
                  <c:v>-66195</c:v>
                </c:pt>
                <c:pt idx="313">
                  <c:v>-66445</c:v>
                </c:pt>
                <c:pt idx="314">
                  <c:v>-66502</c:v>
                </c:pt>
                <c:pt idx="315">
                  <c:v>-65638</c:v>
                </c:pt>
                <c:pt idx="316">
                  <c:v>-66049</c:v>
                </c:pt>
                <c:pt idx="317">
                  <c:v>-66412</c:v>
                </c:pt>
                <c:pt idx="318">
                  <c:v>-66383</c:v>
                </c:pt>
                <c:pt idx="319">
                  <c:v>-65641</c:v>
                </c:pt>
                <c:pt idx="320">
                  <c:v>-65255</c:v>
                </c:pt>
                <c:pt idx="321">
                  <c:v>-65160</c:v>
                </c:pt>
                <c:pt idx="322">
                  <c:v>-65000</c:v>
                </c:pt>
                <c:pt idx="323">
                  <c:v>-64468</c:v>
                </c:pt>
                <c:pt idx="324">
                  <c:v>-64928</c:v>
                </c:pt>
                <c:pt idx="325">
                  <c:v>-68898</c:v>
                </c:pt>
                <c:pt idx="326">
                  <c:v>-69179</c:v>
                </c:pt>
                <c:pt idx="327">
                  <c:v>-68392</c:v>
                </c:pt>
                <c:pt idx="328">
                  <c:v>-67943</c:v>
                </c:pt>
                <c:pt idx="329">
                  <c:v>-64858</c:v>
                </c:pt>
                <c:pt idx="330">
                  <c:v>-64313</c:v>
                </c:pt>
                <c:pt idx="331">
                  <c:v>-63538</c:v>
                </c:pt>
                <c:pt idx="332">
                  <c:v>-63987</c:v>
                </c:pt>
                <c:pt idx="333">
                  <c:v>-65242</c:v>
                </c:pt>
                <c:pt idx="334">
                  <c:v>-65624</c:v>
                </c:pt>
                <c:pt idx="335">
                  <c:v>-66353</c:v>
                </c:pt>
                <c:pt idx="336">
                  <c:v>-66233</c:v>
                </c:pt>
                <c:pt idx="337">
                  <c:v>-64823</c:v>
                </c:pt>
                <c:pt idx="338">
                  <c:v>-64014</c:v>
                </c:pt>
                <c:pt idx="339">
                  <c:v>-64577</c:v>
                </c:pt>
                <c:pt idx="340">
                  <c:v>-64315</c:v>
                </c:pt>
                <c:pt idx="341">
                  <c:v>-63983</c:v>
                </c:pt>
                <c:pt idx="342">
                  <c:v>-63564</c:v>
                </c:pt>
                <c:pt idx="343">
                  <c:v>-62377</c:v>
                </c:pt>
                <c:pt idx="344">
                  <c:v>-61491</c:v>
                </c:pt>
                <c:pt idx="345">
                  <c:v>-61546</c:v>
                </c:pt>
                <c:pt idx="346">
                  <c:v>-61818</c:v>
                </c:pt>
                <c:pt idx="347">
                  <c:v>-63586</c:v>
                </c:pt>
                <c:pt idx="348">
                  <c:v>-65069</c:v>
                </c:pt>
                <c:pt idx="349">
                  <c:v>-68644</c:v>
                </c:pt>
                <c:pt idx="350">
                  <c:v>-68829</c:v>
                </c:pt>
                <c:pt idx="351">
                  <c:v>-68353</c:v>
                </c:pt>
                <c:pt idx="352">
                  <c:v>-68477</c:v>
                </c:pt>
                <c:pt idx="353">
                  <c:v>-69921</c:v>
                </c:pt>
                <c:pt idx="354">
                  <c:v>-70354</c:v>
                </c:pt>
                <c:pt idx="355">
                  <c:v>-69707</c:v>
                </c:pt>
                <c:pt idx="356">
                  <c:v>-69749</c:v>
                </c:pt>
                <c:pt idx="357">
                  <c:v>-68776</c:v>
                </c:pt>
                <c:pt idx="358">
                  <c:v>-68597</c:v>
                </c:pt>
                <c:pt idx="359">
                  <c:v>-68134</c:v>
                </c:pt>
                <c:pt idx="360">
                  <c:v>-68583</c:v>
                </c:pt>
                <c:pt idx="361">
                  <c:v>-68677</c:v>
                </c:pt>
                <c:pt idx="362">
                  <c:v>-68477</c:v>
                </c:pt>
                <c:pt idx="363">
                  <c:v>-67260</c:v>
                </c:pt>
                <c:pt idx="364">
                  <c:v>-66998</c:v>
                </c:pt>
                <c:pt idx="365">
                  <c:v>-66086</c:v>
                </c:pt>
                <c:pt idx="366">
                  <c:v>-65478</c:v>
                </c:pt>
                <c:pt idx="367">
                  <c:v>-65601</c:v>
                </c:pt>
                <c:pt idx="368">
                  <c:v>-65001</c:v>
                </c:pt>
                <c:pt idx="369">
                  <c:v>-65116</c:v>
                </c:pt>
                <c:pt idx="370">
                  <c:v>-65115</c:v>
                </c:pt>
                <c:pt idx="371">
                  <c:v>-66268</c:v>
                </c:pt>
                <c:pt idx="372">
                  <c:v>-67073</c:v>
                </c:pt>
                <c:pt idx="373">
                  <c:v>-68474</c:v>
                </c:pt>
                <c:pt idx="374">
                  <c:v>-69205</c:v>
                </c:pt>
                <c:pt idx="375">
                  <c:v>-68579</c:v>
                </c:pt>
                <c:pt idx="376">
                  <c:v>-66760</c:v>
                </c:pt>
                <c:pt idx="377">
                  <c:v>-64295</c:v>
                </c:pt>
                <c:pt idx="378">
                  <c:v>-64161</c:v>
                </c:pt>
                <c:pt idx="379">
                  <c:v>-62966</c:v>
                </c:pt>
                <c:pt idx="380">
                  <c:v>-63500</c:v>
                </c:pt>
                <c:pt idx="381">
                  <c:v>-63407</c:v>
                </c:pt>
                <c:pt idx="382">
                  <c:v>-64277</c:v>
                </c:pt>
                <c:pt idx="383">
                  <c:v>-64185</c:v>
                </c:pt>
                <c:pt idx="384">
                  <c:v>-64281</c:v>
                </c:pt>
                <c:pt idx="385">
                  <c:v>-63012</c:v>
                </c:pt>
                <c:pt idx="386">
                  <c:v>-61107</c:v>
                </c:pt>
                <c:pt idx="387">
                  <c:v>-60893</c:v>
                </c:pt>
                <c:pt idx="388">
                  <c:v>-60711</c:v>
                </c:pt>
                <c:pt idx="389">
                  <c:v>-60374</c:v>
                </c:pt>
                <c:pt idx="390">
                  <c:v>-59399</c:v>
                </c:pt>
                <c:pt idx="391">
                  <c:v>-58522</c:v>
                </c:pt>
                <c:pt idx="392">
                  <c:v>-58282</c:v>
                </c:pt>
                <c:pt idx="393">
                  <c:v>-58231</c:v>
                </c:pt>
                <c:pt idx="394">
                  <c:v>-58303</c:v>
                </c:pt>
                <c:pt idx="395">
                  <c:v>-59137</c:v>
                </c:pt>
                <c:pt idx="396">
                  <c:v>-60534</c:v>
                </c:pt>
                <c:pt idx="397">
                  <c:v>-63248</c:v>
                </c:pt>
                <c:pt idx="398">
                  <c:v>-63687</c:v>
                </c:pt>
                <c:pt idx="399">
                  <c:v>-65403</c:v>
                </c:pt>
                <c:pt idx="400">
                  <c:v>-65854</c:v>
                </c:pt>
                <c:pt idx="401">
                  <c:v>-66190</c:v>
                </c:pt>
                <c:pt idx="402">
                  <c:v>-66304</c:v>
                </c:pt>
                <c:pt idx="403">
                  <c:v>-65980</c:v>
                </c:pt>
                <c:pt idx="404">
                  <c:v>-65481</c:v>
                </c:pt>
                <c:pt idx="405">
                  <c:v>-64469</c:v>
                </c:pt>
                <c:pt idx="406">
                  <c:v>-64189</c:v>
                </c:pt>
                <c:pt idx="407">
                  <c:v>-64058</c:v>
                </c:pt>
                <c:pt idx="408">
                  <c:v>-64133</c:v>
                </c:pt>
                <c:pt idx="409">
                  <c:v>-63964</c:v>
                </c:pt>
                <c:pt idx="410">
                  <c:v>-64271</c:v>
                </c:pt>
                <c:pt idx="411">
                  <c:v>-63162</c:v>
                </c:pt>
                <c:pt idx="412">
                  <c:v>-62966</c:v>
                </c:pt>
                <c:pt idx="413">
                  <c:v>-62056</c:v>
                </c:pt>
                <c:pt idx="414">
                  <c:v>-61684</c:v>
                </c:pt>
                <c:pt idx="415">
                  <c:v>-61532</c:v>
                </c:pt>
                <c:pt idx="416">
                  <c:v>-61265</c:v>
                </c:pt>
                <c:pt idx="417">
                  <c:v>-61294</c:v>
                </c:pt>
                <c:pt idx="418">
                  <c:v>-61384</c:v>
                </c:pt>
                <c:pt idx="419">
                  <c:v>-63008</c:v>
                </c:pt>
                <c:pt idx="420">
                  <c:v>-63128</c:v>
                </c:pt>
                <c:pt idx="421">
                  <c:v>-65075</c:v>
                </c:pt>
                <c:pt idx="422">
                  <c:v>-65114</c:v>
                </c:pt>
                <c:pt idx="423">
                  <c:v>-65129</c:v>
                </c:pt>
                <c:pt idx="424">
                  <c:v>-64439</c:v>
                </c:pt>
                <c:pt idx="425">
                  <c:v>-63073</c:v>
                </c:pt>
                <c:pt idx="426">
                  <c:v>-62375</c:v>
                </c:pt>
                <c:pt idx="427">
                  <c:v>-60876</c:v>
                </c:pt>
                <c:pt idx="428">
                  <c:v>-60698</c:v>
                </c:pt>
                <c:pt idx="429">
                  <c:v>-62364</c:v>
                </c:pt>
                <c:pt idx="430">
                  <c:v>-63858</c:v>
                </c:pt>
                <c:pt idx="431">
                  <c:v>-63675</c:v>
                </c:pt>
                <c:pt idx="432">
                  <c:v>-63593</c:v>
                </c:pt>
                <c:pt idx="433">
                  <c:v>-61120</c:v>
                </c:pt>
                <c:pt idx="434">
                  <c:v>-59229</c:v>
                </c:pt>
                <c:pt idx="435">
                  <c:v>-59423</c:v>
                </c:pt>
                <c:pt idx="436">
                  <c:v>-59056</c:v>
                </c:pt>
                <c:pt idx="437">
                  <c:v>-58610</c:v>
                </c:pt>
                <c:pt idx="438">
                  <c:v>-57689</c:v>
                </c:pt>
                <c:pt idx="439">
                  <c:v>-57593</c:v>
                </c:pt>
                <c:pt idx="440">
                  <c:v>-57188</c:v>
                </c:pt>
                <c:pt idx="441">
                  <c:v>-57018</c:v>
                </c:pt>
                <c:pt idx="442">
                  <c:v>-56964</c:v>
                </c:pt>
                <c:pt idx="443">
                  <c:v>-57575</c:v>
                </c:pt>
                <c:pt idx="444">
                  <c:v>-57837</c:v>
                </c:pt>
                <c:pt idx="445">
                  <c:v>-58534</c:v>
                </c:pt>
                <c:pt idx="446">
                  <c:v>-59334</c:v>
                </c:pt>
                <c:pt idx="447">
                  <c:v>-59940</c:v>
                </c:pt>
                <c:pt idx="448">
                  <c:v>-59531</c:v>
                </c:pt>
                <c:pt idx="449">
                  <c:v>-59766</c:v>
                </c:pt>
                <c:pt idx="450">
                  <c:v>-59532</c:v>
                </c:pt>
                <c:pt idx="451">
                  <c:v>-59721</c:v>
                </c:pt>
                <c:pt idx="452">
                  <c:v>-59350</c:v>
                </c:pt>
                <c:pt idx="453">
                  <c:v>-59481</c:v>
                </c:pt>
                <c:pt idx="454">
                  <c:v>-59218</c:v>
                </c:pt>
                <c:pt idx="455">
                  <c:v>-58555</c:v>
                </c:pt>
                <c:pt idx="456">
                  <c:v>-58591</c:v>
                </c:pt>
                <c:pt idx="457">
                  <c:v>-58258</c:v>
                </c:pt>
                <c:pt idx="458">
                  <c:v>-58704</c:v>
                </c:pt>
                <c:pt idx="459">
                  <c:v>-56902</c:v>
                </c:pt>
                <c:pt idx="460">
                  <c:v>-55948</c:v>
                </c:pt>
                <c:pt idx="461">
                  <c:v>-55077</c:v>
                </c:pt>
                <c:pt idx="462">
                  <c:v>-53789</c:v>
                </c:pt>
                <c:pt idx="463">
                  <c:v>-53179</c:v>
                </c:pt>
                <c:pt idx="464">
                  <c:v>-52776</c:v>
                </c:pt>
                <c:pt idx="465">
                  <c:v>-52719</c:v>
                </c:pt>
                <c:pt idx="466">
                  <c:v>-53114</c:v>
                </c:pt>
                <c:pt idx="467">
                  <c:v>-53800</c:v>
                </c:pt>
                <c:pt idx="468">
                  <c:v>-55029</c:v>
                </c:pt>
                <c:pt idx="469">
                  <c:v>-58114</c:v>
                </c:pt>
                <c:pt idx="470">
                  <c:v>-58732</c:v>
                </c:pt>
                <c:pt idx="471">
                  <c:v>-58595</c:v>
                </c:pt>
                <c:pt idx="472">
                  <c:v>-58124</c:v>
                </c:pt>
                <c:pt idx="473">
                  <c:v>-56774</c:v>
                </c:pt>
                <c:pt idx="474">
                  <c:v>-55400</c:v>
                </c:pt>
                <c:pt idx="475">
                  <c:v>-54981</c:v>
                </c:pt>
                <c:pt idx="476">
                  <c:v>-54664</c:v>
                </c:pt>
                <c:pt idx="477">
                  <c:v>-54608</c:v>
                </c:pt>
                <c:pt idx="478">
                  <c:v>-56845</c:v>
                </c:pt>
                <c:pt idx="479">
                  <c:v>-56215</c:v>
                </c:pt>
                <c:pt idx="480">
                  <c:v>-55911</c:v>
                </c:pt>
                <c:pt idx="481">
                  <c:v>-54898</c:v>
                </c:pt>
                <c:pt idx="482">
                  <c:v>-53667</c:v>
                </c:pt>
                <c:pt idx="483">
                  <c:v>-53950</c:v>
                </c:pt>
                <c:pt idx="484">
                  <c:v>-53180</c:v>
                </c:pt>
                <c:pt idx="485">
                  <c:v>-52655</c:v>
                </c:pt>
                <c:pt idx="486">
                  <c:v>-50442</c:v>
                </c:pt>
                <c:pt idx="487">
                  <c:v>-48675</c:v>
                </c:pt>
                <c:pt idx="488">
                  <c:v>-47450</c:v>
                </c:pt>
                <c:pt idx="489">
                  <c:v>-46993</c:v>
                </c:pt>
                <c:pt idx="490">
                  <c:v>-46536</c:v>
                </c:pt>
                <c:pt idx="491">
                  <c:v>-46887</c:v>
                </c:pt>
                <c:pt idx="492">
                  <c:v>-47422</c:v>
                </c:pt>
                <c:pt idx="493">
                  <c:v>-48156</c:v>
                </c:pt>
                <c:pt idx="494">
                  <c:v>-48630</c:v>
                </c:pt>
                <c:pt idx="495">
                  <c:v>-49261</c:v>
                </c:pt>
                <c:pt idx="496">
                  <c:v>-49162</c:v>
                </c:pt>
                <c:pt idx="497">
                  <c:v>-49635</c:v>
                </c:pt>
                <c:pt idx="498">
                  <c:v>-50566</c:v>
                </c:pt>
                <c:pt idx="499">
                  <c:v>-51112</c:v>
                </c:pt>
                <c:pt idx="500">
                  <c:v>-51586</c:v>
                </c:pt>
                <c:pt idx="501">
                  <c:v>-52265</c:v>
                </c:pt>
                <c:pt idx="502">
                  <c:v>-52188</c:v>
                </c:pt>
                <c:pt idx="503">
                  <c:v>-51838</c:v>
                </c:pt>
                <c:pt idx="504">
                  <c:v>-52311</c:v>
                </c:pt>
                <c:pt idx="505">
                  <c:v>-51837</c:v>
                </c:pt>
                <c:pt idx="506">
                  <c:v>-51788</c:v>
                </c:pt>
                <c:pt idx="507">
                  <c:v>-50566</c:v>
                </c:pt>
                <c:pt idx="508">
                  <c:v>-49269</c:v>
                </c:pt>
                <c:pt idx="509">
                  <c:v>-49184</c:v>
                </c:pt>
                <c:pt idx="510">
                  <c:v>-48135</c:v>
                </c:pt>
                <c:pt idx="511">
                  <c:v>-48468</c:v>
                </c:pt>
                <c:pt idx="512">
                  <c:v>-48213</c:v>
                </c:pt>
                <c:pt idx="513">
                  <c:v>-48947</c:v>
                </c:pt>
                <c:pt idx="514">
                  <c:v>-49398</c:v>
                </c:pt>
                <c:pt idx="515">
                  <c:v>-50522</c:v>
                </c:pt>
                <c:pt idx="516">
                  <c:v>-52059</c:v>
                </c:pt>
                <c:pt idx="517">
                  <c:v>-54513</c:v>
                </c:pt>
                <c:pt idx="518">
                  <c:v>-55670</c:v>
                </c:pt>
                <c:pt idx="519">
                  <c:v>-55825</c:v>
                </c:pt>
                <c:pt idx="520">
                  <c:v>-55685</c:v>
                </c:pt>
                <c:pt idx="521">
                  <c:v>-54494</c:v>
                </c:pt>
                <c:pt idx="522">
                  <c:v>-54489</c:v>
                </c:pt>
                <c:pt idx="523">
                  <c:v>-53956</c:v>
                </c:pt>
                <c:pt idx="524">
                  <c:v>-53606</c:v>
                </c:pt>
                <c:pt idx="525">
                  <c:v>-53750</c:v>
                </c:pt>
                <c:pt idx="526">
                  <c:v>-54637</c:v>
                </c:pt>
                <c:pt idx="527">
                  <c:v>-56317</c:v>
                </c:pt>
                <c:pt idx="528">
                  <c:v>-56743</c:v>
                </c:pt>
                <c:pt idx="529">
                  <c:v>-56359</c:v>
                </c:pt>
                <c:pt idx="530">
                  <c:v>-54658</c:v>
                </c:pt>
                <c:pt idx="531">
                  <c:v>-55050</c:v>
                </c:pt>
                <c:pt idx="532">
                  <c:v>-54851</c:v>
                </c:pt>
                <c:pt idx="533">
                  <c:v>-55926</c:v>
                </c:pt>
                <c:pt idx="534">
                  <c:v>-54201</c:v>
                </c:pt>
                <c:pt idx="535">
                  <c:v>-53344</c:v>
                </c:pt>
                <c:pt idx="536">
                  <c:v>-52524</c:v>
                </c:pt>
                <c:pt idx="537">
                  <c:v>-52799</c:v>
                </c:pt>
                <c:pt idx="538">
                  <c:v>-53612</c:v>
                </c:pt>
                <c:pt idx="539">
                  <c:v>-55326</c:v>
                </c:pt>
                <c:pt idx="540">
                  <c:v>-57569</c:v>
                </c:pt>
                <c:pt idx="541">
                  <c:v>-60583</c:v>
                </c:pt>
                <c:pt idx="542">
                  <c:v>-61237</c:v>
                </c:pt>
                <c:pt idx="543">
                  <c:v>-62903</c:v>
                </c:pt>
                <c:pt idx="544">
                  <c:v>-63021</c:v>
                </c:pt>
                <c:pt idx="545">
                  <c:v>-63103</c:v>
                </c:pt>
                <c:pt idx="546">
                  <c:v>-63374</c:v>
                </c:pt>
                <c:pt idx="547">
                  <c:v>-62220</c:v>
                </c:pt>
                <c:pt idx="548">
                  <c:v>-62330</c:v>
                </c:pt>
                <c:pt idx="549">
                  <c:v>-61790</c:v>
                </c:pt>
                <c:pt idx="550">
                  <c:v>-61488</c:v>
                </c:pt>
                <c:pt idx="551">
                  <c:v>-60742</c:v>
                </c:pt>
                <c:pt idx="552">
                  <c:v>-60879</c:v>
                </c:pt>
                <c:pt idx="553">
                  <c:v>-60676</c:v>
                </c:pt>
                <c:pt idx="554">
                  <c:v>-60587</c:v>
                </c:pt>
                <c:pt idx="555">
                  <c:v>-60440</c:v>
                </c:pt>
                <c:pt idx="556">
                  <c:v>-60386</c:v>
                </c:pt>
                <c:pt idx="557">
                  <c:v>-59513</c:v>
                </c:pt>
                <c:pt idx="558">
                  <c:v>-58566</c:v>
                </c:pt>
                <c:pt idx="559">
                  <c:v>-58657</c:v>
                </c:pt>
                <c:pt idx="560">
                  <c:v>-58595</c:v>
                </c:pt>
                <c:pt idx="561">
                  <c:v>-57824</c:v>
                </c:pt>
                <c:pt idx="562">
                  <c:v>-57634</c:v>
                </c:pt>
                <c:pt idx="563">
                  <c:v>-58587</c:v>
                </c:pt>
                <c:pt idx="564">
                  <c:v>-59292</c:v>
                </c:pt>
                <c:pt idx="565">
                  <c:v>-63144</c:v>
                </c:pt>
                <c:pt idx="566">
                  <c:v>-63767</c:v>
                </c:pt>
                <c:pt idx="567">
                  <c:v>-63243</c:v>
                </c:pt>
                <c:pt idx="568">
                  <c:v>-62670</c:v>
                </c:pt>
                <c:pt idx="569">
                  <c:v>-60631</c:v>
                </c:pt>
                <c:pt idx="570">
                  <c:v>-60320</c:v>
                </c:pt>
                <c:pt idx="571">
                  <c:v>-60501</c:v>
                </c:pt>
                <c:pt idx="572">
                  <c:v>-60379</c:v>
                </c:pt>
                <c:pt idx="573">
                  <c:v>-61416</c:v>
                </c:pt>
                <c:pt idx="574">
                  <c:v>-62268</c:v>
                </c:pt>
                <c:pt idx="575">
                  <c:v>-62963</c:v>
                </c:pt>
                <c:pt idx="576">
                  <c:v>-62757</c:v>
                </c:pt>
                <c:pt idx="577">
                  <c:v>-60810</c:v>
                </c:pt>
                <c:pt idx="578">
                  <c:v>-59347</c:v>
                </c:pt>
                <c:pt idx="579">
                  <c:v>-60208</c:v>
                </c:pt>
                <c:pt idx="580">
                  <c:v>-60020</c:v>
                </c:pt>
                <c:pt idx="581">
                  <c:v>-59811</c:v>
                </c:pt>
                <c:pt idx="582">
                  <c:v>-57882</c:v>
                </c:pt>
                <c:pt idx="583">
                  <c:v>-57148</c:v>
                </c:pt>
                <c:pt idx="584">
                  <c:v>-56385</c:v>
                </c:pt>
                <c:pt idx="585">
                  <c:v>-56299</c:v>
                </c:pt>
                <c:pt idx="586">
                  <c:v>-56207</c:v>
                </c:pt>
                <c:pt idx="587">
                  <c:v>-57486</c:v>
                </c:pt>
                <c:pt idx="588">
                  <c:v>-59043</c:v>
                </c:pt>
                <c:pt idx="589">
                  <c:v>-62057</c:v>
                </c:pt>
                <c:pt idx="590">
                  <c:v>-62356</c:v>
                </c:pt>
                <c:pt idx="591">
                  <c:v>-63481</c:v>
                </c:pt>
                <c:pt idx="592">
                  <c:v>-63516</c:v>
                </c:pt>
                <c:pt idx="593">
                  <c:v>-63090</c:v>
                </c:pt>
                <c:pt idx="594">
                  <c:v>-63269</c:v>
                </c:pt>
                <c:pt idx="595">
                  <c:v>-63656</c:v>
                </c:pt>
                <c:pt idx="596">
                  <c:v>-63834</c:v>
                </c:pt>
                <c:pt idx="597">
                  <c:v>-63599</c:v>
                </c:pt>
                <c:pt idx="598">
                  <c:v>-63849</c:v>
                </c:pt>
                <c:pt idx="599">
                  <c:v>-63523</c:v>
                </c:pt>
                <c:pt idx="600">
                  <c:v>-63431</c:v>
                </c:pt>
                <c:pt idx="601">
                  <c:v>-63411</c:v>
                </c:pt>
                <c:pt idx="602">
                  <c:v>-63061</c:v>
                </c:pt>
                <c:pt idx="603">
                  <c:v>-63547</c:v>
                </c:pt>
                <c:pt idx="604">
                  <c:v>-63144</c:v>
                </c:pt>
                <c:pt idx="605">
                  <c:v>-62822</c:v>
                </c:pt>
                <c:pt idx="606">
                  <c:v>-62444</c:v>
                </c:pt>
                <c:pt idx="607">
                  <c:v>-61937</c:v>
                </c:pt>
                <c:pt idx="608">
                  <c:v>-61925</c:v>
                </c:pt>
                <c:pt idx="609">
                  <c:v>-61747</c:v>
                </c:pt>
                <c:pt idx="610">
                  <c:v>-61771</c:v>
                </c:pt>
                <c:pt idx="611">
                  <c:v>-63487</c:v>
                </c:pt>
                <c:pt idx="612">
                  <c:v>-63352</c:v>
                </c:pt>
                <c:pt idx="613">
                  <c:v>-65131</c:v>
                </c:pt>
                <c:pt idx="614">
                  <c:v>-65222</c:v>
                </c:pt>
                <c:pt idx="615">
                  <c:v>-64206</c:v>
                </c:pt>
                <c:pt idx="616">
                  <c:v>-63924</c:v>
                </c:pt>
                <c:pt idx="617">
                  <c:v>-62701</c:v>
                </c:pt>
                <c:pt idx="618">
                  <c:v>-62262</c:v>
                </c:pt>
                <c:pt idx="619">
                  <c:v>-62856</c:v>
                </c:pt>
                <c:pt idx="620">
                  <c:v>-62816</c:v>
                </c:pt>
                <c:pt idx="621">
                  <c:v>-62206</c:v>
                </c:pt>
                <c:pt idx="622">
                  <c:v>-63155</c:v>
                </c:pt>
                <c:pt idx="623">
                  <c:v>-63949</c:v>
                </c:pt>
                <c:pt idx="624">
                  <c:v>-64126</c:v>
                </c:pt>
                <c:pt idx="625">
                  <c:v>-63075</c:v>
                </c:pt>
                <c:pt idx="626">
                  <c:v>-61447</c:v>
                </c:pt>
                <c:pt idx="627">
                  <c:v>-62257</c:v>
                </c:pt>
                <c:pt idx="628">
                  <c:v>-62392</c:v>
                </c:pt>
                <c:pt idx="629">
                  <c:v>-62375</c:v>
                </c:pt>
                <c:pt idx="630">
                  <c:v>-61095</c:v>
                </c:pt>
                <c:pt idx="631">
                  <c:v>-59882</c:v>
                </c:pt>
                <c:pt idx="632">
                  <c:v>-59042</c:v>
                </c:pt>
                <c:pt idx="633">
                  <c:v>-58980</c:v>
                </c:pt>
                <c:pt idx="634">
                  <c:v>-59132</c:v>
                </c:pt>
                <c:pt idx="635">
                  <c:v>-60664</c:v>
                </c:pt>
                <c:pt idx="636">
                  <c:v>-61998</c:v>
                </c:pt>
                <c:pt idx="637">
                  <c:v>-64001</c:v>
                </c:pt>
                <c:pt idx="638">
                  <c:v>-64650</c:v>
                </c:pt>
                <c:pt idx="639">
                  <c:v>-65911</c:v>
                </c:pt>
                <c:pt idx="640">
                  <c:v>-65836</c:v>
                </c:pt>
                <c:pt idx="641">
                  <c:v>-65813</c:v>
                </c:pt>
                <c:pt idx="642">
                  <c:v>-65880</c:v>
                </c:pt>
                <c:pt idx="643">
                  <c:v>-65055</c:v>
                </c:pt>
                <c:pt idx="644">
                  <c:v>-65013</c:v>
                </c:pt>
                <c:pt idx="645">
                  <c:v>-64268</c:v>
                </c:pt>
                <c:pt idx="646">
                  <c:v>-64380</c:v>
                </c:pt>
                <c:pt idx="647">
                  <c:v>-63810</c:v>
                </c:pt>
                <c:pt idx="648">
                  <c:v>-63779</c:v>
                </c:pt>
                <c:pt idx="649">
                  <c:v>-63804</c:v>
                </c:pt>
                <c:pt idx="650">
                  <c:v>-63734</c:v>
                </c:pt>
                <c:pt idx="651">
                  <c:v>-63466</c:v>
                </c:pt>
                <c:pt idx="652">
                  <c:v>-63600</c:v>
                </c:pt>
                <c:pt idx="653">
                  <c:v>-63233</c:v>
                </c:pt>
                <c:pt idx="654">
                  <c:v>-62655</c:v>
                </c:pt>
                <c:pt idx="655">
                  <c:v>-62071</c:v>
                </c:pt>
                <c:pt idx="656">
                  <c:v>-61570</c:v>
                </c:pt>
                <c:pt idx="657">
                  <c:v>-61168</c:v>
                </c:pt>
                <c:pt idx="658">
                  <c:v>-61194</c:v>
                </c:pt>
                <c:pt idx="659">
                  <c:v>-61010</c:v>
                </c:pt>
                <c:pt idx="660">
                  <c:v>-61240</c:v>
                </c:pt>
                <c:pt idx="661">
                  <c:v>-62813</c:v>
                </c:pt>
                <c:pt idx="662">
                  <c:v>-62718</c:v>
                </c:pt>
                <c:pt idx="663">
                  <c:v>-61767</c:v>
                </c:pt>
                <c:pt idx="664">
                  <c:v>-61445</c:v>
                </c:pt>
                <c:pt idx="665">
                  <c:v>-60051</c:v>
                </c:pt>
                <c:pt idx="666">
                  <c:v>-59402</c:v>
                </c:pt>
                <c:pt idx="667">
                  <c:v>-57696</c:v>
                </c:pt>
                <c:pt idx="668">
                  <c:v>-56747</c:v>
                </c:pt>
                <c:pt idx="669">
                  <c:v>-56274</c:v>
                </c:pt>
                <c:pt idx="670">
                  <c:v>-57236</c:v>
                </c:pt>
                <c:pt idx="671">
                  <c:v>-56732</c:v>
                </c:pt>
                <c:pt idx="672">
                  <c:v>-56570</c:v>
                </c:pt>
                <c:pt idx="673">
                  <c:v>-56186</c:v>
                </c:pt>
                <c:pt idx="674">
                  <c:v>-54047</c:v>
                </c:pt>
                <c:pt idx="675">
                  <c:v>-55130</c:v>
                </c:pt>
                <c:pt idx="676">
                  <c:v>-54238</c:v>
                </c:pt>
                <c:pt idx="677">
                  <c:v>-54085</c:v>
                </c:pt>
                <c:pt idx="678">
                  <c:v>-52471</c:v>
                </c:pt>
                <c:pt idx="679">
                  <c:v>-51720</c:v>
                </c:pt>
                <c:pt idx="680">
                  <c:v>-50863</c:v>
                </c:pt>
                <c:pt idx="681">
                  <c:v>-50423</c:v>
                </c:pt>
                <c:pt idx="682">
                  <c:v>-50762</c:v>
                </c:pt>
                <c:pt idx="683">
                  <c:v>-52752</c:v>
                </c:pt>
                <c:pt idx="684">
                  <c:v>-53737</c:v>
                </c:pt>
                <c:pt idx="685">
                  <c:v>-56439</c:v>
                </c:pt>
                <c:pt idx="686">
                  <c:v>-57645</c:v>
                </c:pt>
                <c:pt idx="687">
                  <c:v>-57973</c:v>
                </c:pt>
                <c:pt idx="688">
                  <c:v>-58898</c:v>
                </c:pt>
                <c:pt idx="689">
                  <c:v>-58929</c:v>
                </c:pt>
                <c:pt idx="690">
                  <c:v>-59080</c:v>
                </c:pt>
                <c:pt idx="691">
                  <c:v>-58192</c:v>
                </c:pt>
                <c:pt idx="692">
                  <c:v>-57601</c:v>
                </c:pt>
                <c:pt idx="693">
                  <c:v>-56656</c:v>
                </c:pt>
                <c:pt idx="694">
                  <c:v>-56889</c:v>
                </c:pt>
                <c:pt idx="695">
                  <c:v>-57513</c:v>
                </c:pt>
                <c:pt idx="696">
                  <c:v>-57682</c:v>
                </c:pt>
                <c:pt idx="697">
                  <c:v>-57913</c:v>
                </c:pt>
                <c:pt idx="698">
                  <c:v>-58096</c:v>
                </c:pt>
                <c:pt idx="699">
                  <c:v>-57600</c:v>
                </c:pt>
                <c:pt idx="700">
                  <c:v>-57389</c:v>
                </c:pt>
                <c:pt idx="701">
                  <c:v>-57363</c:v>
                </c:pt>
                <c:pt idx="702">
                  <c:v>-57164</c:v>
                </c:pt>
                <c:pt idx="703">
                  <c:v>-56646</c:v>
                </c:pt>
                <c:pt idx="704">
                  <c:v>-56594</c:v>
                </c:pt>
                <c:pt idx="705">
                  <c:v>-56657</c:v>
                </c:pt>
                <c:pt idx="706">
                  <c:v>-56282</c:v>
                </c:pt>
                <c:pt idx="707">
                  <c:v>-56795</c:v>
                </c:pt>
                <c:pt idx="708">
                  <c:v>-57401</c:v>
                </c:pt>
                <c:pt idx="709">
                  <c:v>-58946</c:v>
                </c:pt>
                <c:pt idx="710">
                  <c:v>-59707</c:v>
                </c:pt>
                <c:pt idx="711">
                  <c:v>-59756</c:v>
                </c:pt>
                <c:pt idx="712">
                  <c:v>-59433</c:v>
                </c:pt>
                <c:pt idx="713">
                  <c:v>-59281</c:v>
                </c:pt>
                <c:pt idx="714">
                  <c:v>-58885</c:v>
                </c:pt>
                <c:pt idx="715">
                  <c:v>-57876</c:v>
                </c:pt>
                <c:pt idx="716">
                  <c:v>-56941</c:v>
                </c:pt>
                <c:pt idx="717">
                  <c:v>-57032</c:v>
                </c:pt>
                <c:pt idx="718">
                  <c:v>-58918</c:v>
                </c:pt>
                <c:pt idx="719">
                  <c:v>-58471</c:v>
                </c:pt>
                <c:pt idx="720">
                  <c:v>-58727</c:v>
                </c:pt>
                <c:pt idx="721">
                  <c:v>-57373</c:v>
                </c:pt>
                <c:pt idx="722">
                  <c:v>-55097</c:v>
                </c:pt>
                <c:pt idx="723">
                  <c:v>-54896</c:v>
                </c:pt>
                <c:pt idx="724">
                  <c:v>-54604</c:v>
                </c:pt>
                <c:pt idx="725">
                  <c:v>-54263</c:v>
                </c:pt>
                <c:pt idx="726">
                  <c:v>-52708</c:v>
                </c:pt>
                <c:pt idx="727">
                  <c:v>-51841</c:v>
                </c:pt>
                <c:pt idx="728">
                  <c:v>-50873</c:v>
                </c:pt>
                <c:pt idx="729">
                  <c:v>-51043</c:v>
                </c:pt>
                <c:pt idx="730">
                  <c:v>-51451</c:v>
                </c:pt>
                <c:pt idx="731">
                  <c:v>-53840</c:v>
                </c:pt>
                <c:pt idx="732">
                  <c:v>-55360</c:v>
                </c:pt>
                <c:pt idx="733">
                  <c:v>-58468</c:v>
                </c:pt>
                <c:pt idx="734">
                  <c:v>-60670</c:v>
                </c:pt>
                <c:pt idx="735">
                  <c:v>-60975</c:v>
                </c:pt>
                <c:pt idx="736">
                  <c:v>-60934</c:v>
                </c:pt>
                <c:pt idx="737">
                  <c:v>-60321</c:v>
                </c:pt>
                <c:pt idx="738">
                  <c:v>-60749</c:v>
                </c:pt>
                <c:pt idx="739">
                  <c:v>-60240</c:v>
                </c:pt>
                <c:pt idx="740">
                  <c:v>-60216</c:v>
                </c:pt>
                <c:pt idx="741">
                  <c:v>-59866</c:v>
                </c:pt>
                <c:pt idx="742">
                  <c:v>-60298</c:v>
                </c:pt>
                <c:pt idx="743">
                  <c:v>-59943</c:v>
                </c:pt>
                <c:pt idx="744">
                  <c:v>-60296</c:v>
                </c:pt>
                <c:pt idx="745">
                  <c:v>-59376</c:v>
                </c:pt>
                <c:pt idx="746">
                  <c:v>-59617</c:v>
                </c:pt>
                <c:pt idx="747">
                  <c:v>-59153</c:v>
                </c:pt>
                <c:pt idx="748">
                  <c:v>-58543</c:v>
                </c:pt>
                <c:pt idx="749">
                  <c:v>-57449</c:v>
                </c:pt>
                <c:pt idx="750">
                  <c:v>-56065</c:v>
                </c:pt>
                <c:pt idx="751">
                  <c:v>-55707</c:v>
                </c:pt>
                <c:pt idx="752">
                  <c:v>-54669</c:v>
                </c:pt>
                <c:pt idx="753">
                  <c:v>-53595</c:v>
                </c:pt>
                <c:pt idx="754">
                  <c:v>-53793</c:v>
                </c:pt>
                <c:pt idx="755">
                  <c:v>-54042</c:v>
                </c:pt>
                <c:pt idx="756">
                  <c:v>-54106</c:v>
                </c:pt>
                <c:pt idx="757">
                  <c:v>-55939</c:v>
                </c:pt>
                <c:pt idx="758">
                  <c:v>-56141</c:v>
                </c:pt>
                <c:pt idx="759">
                  <c:v>-56105</c:v>
                </c:pt>
                <c:pt idx="760">
                  <c:v>-55940</c:v>
                </c:pt>
                <c:pt idx="761">
                  <c:v>-54957</c:v>
                </c:pt>
                <c:pt idx="762">
                  <c:v>-54812</c:v>
                </c:pt>
                <c:pt idx="763">
                  <c:v>-53840</c:v>
                </c:pt>
                <c:pt idx="764">
                  <c:v>-53205</c:v>
                </c:pt>
                <c:pt idx="765">
                  <c:v>-53244</c:v>
                </c:pt>
                <c:pt idx="766">
                  <c:v>-54810</c:v>
                </c:pt>
                <c:pt idx="767">
                  <c:v>-54703</c:v>
                </c:pt>
                <c:pt idx="768">
                  <c:v>-54310</c:v>
                </c:pt>
                <c:pt idx="769">
                  <c:v>-52360</c:v>
                </c:pt>
                <c:pt idx="770">
                  <c:v>-50383</c:v>
                </c:pt>
                <c:pt idx="771">
                  <c:v>-50214</c:v>
                </c:pt>
                <c:pt idx="772">
                  <c:v>-49494</c:v>
                </c:pt>
                <c:pt idx="773">
                  <c:v>-48926</c:v>
                </c:pt>
                <c:pt idx="774">
                  <c:v>-46965</c:v>
                </c:pt>
                <c:pt idx="775">
                  <c:v>-46067</c:v>
                </c:pt>
                <c:pt idx="776">
                  <c:v>-45195</c:v>
                </c:pt>
                <c:pt idx="777">
                  <c:v>-45330</c:v>
                </c:pt>
                <c:pt idx="778">
                  <c:v>-45341</c:v>
                </c:pt>
                <c:pt idx="779">
                  <c:v>-46167</c:v>
                </c:pt>
                <c:pt idx="780">
                  <c:v>-46656</c:v>
                </c:pt>
                <c:pt idx="781">
                  <c:v>-47663</c:v>
                </c:pt>
                <c:pt idx="782">
                  <c:v>-48577</c:v>
                </c:pt>
                <c:pt idx="783">
                  <c:v>-50077</c:v>
                </c:pt>
                <c:pt idx="784">
                  <c:v>-50270</c:v>
                </c:pt>
                <c:pt idx="785">
                  <c:v>-50511</c:v>
                </c:pt>
                <c:pt idx="786">
                  <c:v>-50914</c:v>
                </c:pt>
                <c:pt idx="787">
                  <c:v>-51140</c:v>
                </c:pt>
                <c:pt idx="788">
                  <c:v>-51085</c:v>
                </c:pt>
                <c:pt idx="789">
                  <c:v>-51026</c:v>
                </c:pt>
                <c:pt idx="790">
                  <c:v>-51150</c:v>
                </c:pt>
                <c:pt idx="791">
                  <c:v>-51251</c:v>
                </c:pt>
                <c:pt idx="792">
                  <c:v>-51485</c:v>
                </c:pt>
                <c:pt idx="793">
                  <c:v>-51516</c:v>
                </c:pt>
                <c:pt idx="794">
                  <c:v>-51489</c:v>
                </c:pt>
                <c:pt idx="795">
                  <c:v>-50113</c:v>
                </c:pt>
                <c:pt idx="796">
                  <c:v>-49879</c:v>
                </c:pt>
                <c:pt idx="797">
                  <c:v>-49589</c:v>
                </c:pt>
                <c:pt idx="798">
                  <c:v>-48524</c:v>
                </c:pt>
                <c:pt idx="799">
                  <c:v>-47738</c:v>
                </c:pt>
                <c:pt idx="800">
                  <c:v>-46726</c:v>
                </c:pt>
                <c:pt idx="801">
                  <c:v>-46144</c:v>
                </c:pt>
                <c:pt idx="802">
                  <c:v>-46658</c:v>
                </c:pt>
                <c:pt idx="803">
                  <c:v>-47355</c:v>
                </c:pt>
                <c:pt idx="804">
                  <c:v>-48628</c:v>
                </c:pt>
                <c:pt idx="805">
                  <c:v>-50447</c:v>
                </c:pt>
                <c:pt idx="806">
                  <c:v>-52041</c:v>
                </c:pt>
                <c:pt idx="807">
                  <c:v>-52420</c:v>
                </c:pt>
                <c:pt idx="808">
                  <c:v>-51617</c:v>
                </c:pt>
                <c:pt idx="809">
                  <c:v>-50815</c:v>
                </c:pt>
                <c:pt idx="810">
                  <c:v>-51214</c:v>
                </c:pt>
                <c:pt idx="811">
                  <c:v>-51444</c:v>
                </c:pt>
                <c:pt idx="812">
                  <c:v>-51462</c:v>
                </c:pt>
                <c:pt idx="813">
                  <c:v>-52888</c:v>
                </c:pt>
                <c:pt idx="814">
                  <c:v>-54249</c:v>
                </c:pt>
                <c:pt idx="815">
                  <c:v>-54714</c:v>
                </c:pt>
                <c:pt idx="816">
                  <c:v>-55104</c:v>
                </c:pt>
                <c:pt idx="817">
                  <c:v>-54010</c:v>
                </c:pt>
                <c:pt idx="818">
                  <c:v>-52046</c:v>
                </c:pt>
                <c:pt idx="819">
                  <c:v>-51784</c:v>
                </c:pt>
                <c:pt idx="820">
                  <c:v>-51415</c:v>
                </c:pt>
                <c:pt idx="821">
                  <c:v>-50813</c:v>
                </c:pt>
                <c:pt idx="822">
                  <c:v>-49066</c:v>
                </c:pt>
                <c:pt idx="823">
                  <c:v>-47551</c:v>
                </c:pt>
                <c:pt idx="824">
                  <c:v>-47100</c:v>
                </c:pt>
                <c:pt idx="825">
                  <c:v>-46503</c:v>
                </c:pt>
                <c:pt idx="826">
                  <c:v>-46339</c:v>
                </c:pt>
                <c:pt idx="827">
                  <c:v>-46562</c:v>
                </c:pt>
                <c:pt idx="828">
                  <c:v>-46678</c:v>
                </c:pt>
                <c:pt idx="829">
                  <c:v>-47510</c:v>
                </c:pt>
                <c:pt idx="830">
                  <c:v>-47595</c:v>
                </c:pt>
                <c:pt idx="831">
                  <c:v>-48243</c:v>
                </c:pt>
                <c:pt idx="832">
                  <c:v>-48274</c:v>
                </c:pt>
                <c:pt idx="833">
                  <c:v>-48766</c:v>
                </c:pt>
                <c:pt idx="834">
                  <c:v>-49545</c:v>
                </c:pt>
                <c:pt idx="835">
                  <c:v>-50404</c:v>
                </c:pt>
                <c:pt idx="836">
                  <c:v>-50830</c:v>
                </c:pt>
                <c:pt idx="837">
                  <c:v>-50991</c:v>
                </c:pt>
                <c:pt idx="838">
                  <c:v>-51237</c:v>
                </c:pt>
                <c:pt idx="839">
                  <c:v>-51466</c:v>
                </c:pt>
                <c:pt idx="840">
                  <c:v>-51941</c:v>
                </c:pt>
                <c:pt idx="841">
                  <c:v>-51728</c:v>
                </c:pt>
                <c:pt idx="842">
                  <c:v>-51726</c:v>
                </c:pt>
                <c:pt idx="843">
                  <c:v>-49783</c:v>
                </c:pt>
                <c:pt idx="844">
                  <c:v>-48793</c:v>
                </c:pt>
                <c:pt idx="845">
                  <c:v>-47932</c:v>
                </c:pt>
                <c:pt idx="846">
                  <c:v>-46726</c:v>
                </c:pt>
                <c:pt idx="847">
                  <c:v>-46321</c:v>
                </c:pt>
                <c:pt idx="848">
                  <c:v>-45988</c:v>
                </c:pt>
                <c:pt idx="849">
                  <c:v>-45998</c:v>
                </c:pt>
                <c:pt idx="850">
                  <c:v>-46129</c:v>
                </c:pt>
                <c:pt idx="851">
                  <c:v>-46872</c:v>
                </c:pt>
                <c:pt idx="852">
                  <c:v>-48299</c:v>
                </c:pt>
                <c:pt idx="853">
                  <c:v>-50940</c:v>
                </c:pt>
                <c:pt idx="854">
                  <c:v>-51922</c:v>
                </c:pt>
                <c:pt idx="855">
                  <c:v>-52463</c:v>
                </c:pt>
                <c:pt idx="856">
                  <c:v>-51547</c:v>
                </c:pt>
                <c:pt idx="857">
                  <c:v>-51038</c:v>
                </c:pt>
                <c:pt idx="858">
                  <c:v>-50149</c:v>
                </c:pt>
                <c:pt idx="859">
                  <c:v>-51828</c:v>
                </c:pt>
                <c:pt idx="860">
                  <c:v>-51437</c:v>
                </c:pt>
                <c:pt idx="861">
                  <c:v>-52063</c:v>
                </c:pt>
                <c:pt idx="862">
                  <c:v>-52972</c:v>
                </c:pt>
                <c:pt idx="863">
                  <c:v>-53152</c:v>
                </c:pt>
                <c:pt idx="864">
                  <c:v>-53404</c:v>
                </c:pt>
                <c:pt idx="865">
                  <c:v>-53312</c:v>
                </c:pt>
                <c:pt idx="866">
                  <c:v>-51991</c:v>
                </c:pt>
                <c:pt idx="867">
                  <c:v>-51974</c:v>
                </c:pt>
                <c:pt idx="868">
                  <c:v>-51813</c:v>
                </c:pt>
                <c:pt idx="869">
                  <c:v>-51284</c:v>
                </c:pt>
                <c:pt idx="870">
                  <c:v>-50634</c:v>
                </c:pt>
                <c:pt idx="871">
                  <c:v>-49778</c:v>
                </c:pt>
                <c:pt idx="872">
                  <c:v>-49091</c:v>
                </c:pt>
                <c:pt idx="873">
                  <c:v>-49330</c:v>
                </c:pt>
                <c:pt idx="874">
                  <c:v>-49809</c:v>
                </c:pt>
                <c:pt idx="875">
                  <c:v>-52161</c:v>
                </c:pt>
                <c:pt idx="876">
                  <c:v>-53753</c:v>
                </c:pt>
                <c:pt idx="877">
                  <c:v>-56415</c:v>
                </c:pt>
                <c:pt idx="878">
                  <c:v>-56929</c:v>
                </c:pt>
                <c:pt idx="879">
                  <c:v>-58727</c:v>
                </c:pt>
                <c:pt idx="880">
                  <c:v>-59028</c:v>
                </c:pt>
                <c:pt idx="881">
                  <c:v>-60074</c:v>
                </c:pt>
                <c:pt idx="882">
                  <c:v>-59861</c:v>
                </c:pt>
                <c:pt idx="883">
                  <c:v>-58882</c:v>
                </c:pt>
                <c:pt idx="884">
                  <c:v>-58568</c:v>
                </c:pt>
                <c:pt idx="885">
                  <c:v>-57869</c:v>
                </c:pt>
                <c:pt idx="886">
                  <c:v>-57831</c:v>
                </c:pt>
                <c:pt idx="887">
                  <c:v>-58809</c:v>
                </c:pt>
                <c:pt idx="888">
                  <c:v>-59053</c:v>
                </c:pt>
                <c:pt idx="889">
                  <c:v>-59186</c:v>
                </c:pt>
                <c:pt idx="890">
                  <c:v>-59224</c:v>
                </c:pt>
                <c:pt idx="891">
                  <c:v>-58676</c:v>
                </c:pt>
                <c:pt idx="892">
                  <c:v>-58814</c:v>
                </c:pt>
                <c:pt idx="893">
                  <c:v>-57405</c:v>
                </c:pt>
                <c:pt idx="894">
                  <c:v>-56909</c:v>
                </c:pt>
                <c:pt idx="895">
                  <c:v>-56128</c:v>
                </c:pt>
                <c:pt idx="896">
                  <c:v>-55928</c:v>
                </c:pt>
                <c:pt idx="897">
                  <c:v>-56073</c:v>
                </c:pt>
                <c:pt idx="898">
                  <c:v>-55437</c:v>
                </c:pt>
                <c:pt idx="899">
                  <c:v>-56340</c:v>
                </c:pt>
                <c:pt idx="900">
                  <c:v>-56528</c:v>
                </c:pt>
                <c:pt idx="901">
                  <c:v>-59801</c:v>
                </c:pt>
                <c:pt idx="902">
                  <c:v>-60530</c:v>
                </c:pt>
                <c:pt idx="903">
                  <c:v>-60103</c:v>
                </c:pt>
                <c:pt idx="904">
                  <c:v>-59092</c:v>
                </c:pt>
                <c:pt idx="905">
                  <c:v>-57352</c:v>
                </c:pt>
                <c:pt idx="906">
                  <c:v>-56557</c:v>
                </c:pt>
                <c:pt idx="907">
                  <c:v>-55460</c:v>
                </c:pt>
                <c:pt idx="908">
                  <c:v>-55106</c:v>
                </c:pt>
                <c:pt idx="909">
                  <c:v>-55157</c:v>
                </c:pt>
                <c:pt idx="910">
                  <c:v>-56035</c:v>
                </c:pt>
                <c:pt idx="911">
                  <c:v>-56774</c:v>
                </c:pt>
                <c:pt idx="912">
                  <c:v>-57486</c:v>
                </c:pt>
                <c:pt idx="913">
                  <c:v>-55678</c:v>
                </c:pt>
                <c:pt idx="914">
                  <c:v>-53736</c:v>
                </c:pt>
                <c:pt idx="915">
                  <c:v>-53124</c:v>
                </c:pt>
                <c:pt idx="916">
                  <c:v>-52658</c:v>
                </c:pt>
                <c:pt idx="917">
                  <c:v>-52429</c:v>
                </c:pt>
                <c:pt idx="918">
                  <c:v>-50936</c:v>
                </c:pt>
                <c:pt idx="919">
                  <c:v>-49644</c:v>
                </c:pt>
                <c:pt idx="920">
                  <c:v>-49055</c:v>
                </c:pt>
                <c:pt idx="921">
                  <c:v>-48966</c:v>
                </c:pt>
                <c:pt idx="922">
                  <c:v>-49064</c:v>
                </c:pt>
                <c:pt idx="923">
                  <c:v>-50793</c:v>
                </c:pt>
                <c:pt idx="924">
                  <c:v>-51605</c:v>
                </c:pt>
                <c:pt idx="925">
                  <c:v>-54547</c:v>
                </c:pt>
                <c:pt idx="926">
                  <c:v>-55242</c:v>
                </c:pt>
                <c:pt idx="927">
                  <c:v>-57166</c:v>
                </c:pt>
                <c:pt idx="928">
                  <c:v>-57088</c:v>
                </c:pt>
                <c:pt idx="929">
                  <c:v>-57259</c:v>
                </c:pt>
                <c:pt idx="930">
                  <c:v>-56934</c:v>
                </c:pt>
                <c:pt idx="931">
                  <c:v>-56566</c:v>
                </c:pt>
                <c:pt idx="932">
                  <c:v>-56752</c:v>
                </c:pt>
                <c:pt idx="933">
                  <c:v>-56981</c:v>
                </c:pt>
                <c:pt idx="934">
                  <c:v>-57331</c:v>
                </c:pt>
                <c:pt idx="935">
                  <c:v>-57824</c:v>
                </c:pt>
                <c:pt idx="936">
                  <c:v>-58234</c:v>
                </c:pt>
                <c:pt idx="937">
                  <c:v>-57701</c:v>
                </c:pt>
                <c:pt idx="938">
                  <c:v>-57654</c:v>
                </c:pt>
                <c:pt idx="939">
                  <c:v>-56451</c:v>
                </c:pt>
                <c:pt idx="940">
                  <c:v>-56132</c:v>
                </c:pt>
                <c:pt idx="941">
                  <c:v>-55569</c:v>
                </c:pt>
                <c:pt idx="942">
                  <c:v>-54706</c:v>
                </c:pt>
                <c:pt idx="943">
                  <c:v>-54064</c:v>
                </c:pt>
                <c:pt idx="944">
                  <c:v>-53930</c:v>
                </c:pt>
                <c:pt idx="945">
                  <c:v>-53895</c:v>
                </c:pt>
                <c:pt idx="946">
                  <c:v>-53837</c:v>
                </c:pt>
                <c:pt idx="947">
                  <c:v>-54970</c:v>
                </c:pt>
                <c:pt idx="948">
                  <c:v>-55638</c:v>
                </c:pt>
                <c:pt idx="949">
                  <c:v>-57521</c:v>
                </c:pt>
                <c:pt idx="950">
                  <c:v>-58052</c:v>
                </c:pt>
                <c:pt idx="951">
                  <c:v>-57285</c:v>
                </c:pt>
                <c:pt idx="952">
                  <c:v>-56773</c:v>
                </c:pt>
                <c:pt idx="953">
                  <c:v>-56006</c:v>
                </c:pt>
                <c:pt idx="954">
                  <c:v>-55394</c:v>
                </c:pt>
                <c:pt idx="955">
                  <c:v>-55141</c:v>
                </c:pt>
                <c:pt idx="956">
                  <c:v>-54504</c:v>
                </c:pt>
                <c:pt idx="957">
                  <c:v>-55200</c:v>
                </c:pt>
                <c:pt idx="958">
                  <c:v>-56431</c:v>
                </c:pt>
                <c:pt idx="959">
                  <c:v>-56375</c:v>
                </c:pt>
                <c:pt idx="960">
                  <c:v>-56542</c:v>
                </c:pt>
                <c:pt idx="961">
                  <c:v>-54928</c:v>
                </c:pt>
                <c:pt idx="962">
                  <c:v>-53061</c:v>
                </c:pt>
                <c:pt idx="963">
                  <c:v>-53284</c:v>
                </c:pt>
                <c:pt idx="964">
                  <c:v>-52905</c:v>
                </c:pt>
                <c:pt idx="965">
                  <c:v>-52267</c:v>
                </c:pt>
                <c:pt idx="966">
                  <c:v>-51008</c:v>
                </c:pt>
                <c:pt idx="967">
                  <c:v>-50012</c:v>
                </c:pt>
                <c:pt idx="968">
                  <c:v>-49599</c:v>
                </c:pt>
                <c:pt idx="969">
                  <c:v>-49529</c:v>
                </c:pt>
                <c:pt idx="970">
                  <c:v>-50028</c:v>
                </c:pt>
                <c:pt idx="971">
                  <c:v>-51937</c:v>
                </c:pt>
                <c:pt idx="972">
                  <c:v>-53278</c:v>
                </c:pt>
                <c:pt idx="973">
                  <c:v>-56003</c:v>
                </c:pt>
                <c:pt idx="974">
                  <c:v>-57039</c:v>
                </c:pt>
                <c:pt idx="975">
                  <c:v>-57869</c:v>
                </c:pt>
                <c:pt idx="976">
                  <c:v>-57747</c:v>
                </c:pt>
                <c:pt idx="977">
                  <c:v>-57205</c:v>
                </c:pt>
                <c:pt idx="978">
                  <c:v>-57572</c:v>
                </c:pt>
                <c:pt idx="979">
                  <c:v>-57513</c:v>
                </c:pt>
                <c:pt idx="980">
                  <c:v>-57784</c:v>
                </c:pt>
                <c:pt idx="981">
                  <c:v>-58307</c:v>
                </c:pt>
                <c:pt idx="982">
                  <c:v>-58112</c:v>
                </c:pt>
                <c:pt idx="983">
                  <c:v>-57933</c:v>
                </c:pt>
                <c:pt idx="984">
                  <c:v>-58508</c:v>
                </c:pt>
                <c:pt idx="985">
                  <c:v>-57407</c:v>
                </c:pt>
                <c:pt idx="986">
                  <c:v>-57351</c:v>
                </c:pt>
                <c:pt idx="987">
                  <c:v>-56140</c:v>
                </c:pt>
                <c:pt idx="988">
                  <c:v>-55888</c:v>
                </c:pt>
                <c:pt idx="989">
                  <c:v>-54943</c:v>
                </c:pt>
                <c:pt idx="990">
                  <c:v>-53803</c:v>
                </c:pt>
                <c:pt idx="991">
                  <c:v>-53003</c:v>
                </c:pt>
                <c:pt idx="992">
                  <c:v>-52582</c:v>
                </c:pt>
                <c:pt idx="993">
                  <c:v>-52066</c:v>
                </c:pt>
                <c:pt idx="994">
                  <c:v>-52147</c:v>
                </c:pt>
                <c:pt idx="995">
                  <c:v>-52835</c:v>
                </c:pt>
                <c:pt idx="996">
                  <c:v>-53562</c:v>
                </c:pt>
                <c:pt idx="997">
                  <c:v>-55893</c:v>
                </c:pt>
                <c:pt idx="998">
                  <c:v>-58105</c:v>
                </c:pt>
                <c:pt idx="999">
                  <c:v>-58012</c:v>
                </c:pt>
                <c:pt idx="1000">
                  <c:v>-57305</c:v>
                </c:pt>
                <c:pt idx="1001">
                  <c:v>-57017</c:v>
                </c:pt>
                <c:pt idx="1002">
                  <c:v>-56554</c:v>
                </c:pt>
                <c:pt idx="1003">
                  <c:v>-56265</c:v>
                </c:pt>
                <c:pt idx="1004">
                  <c:v>-55715</c:v>
                </c:pt>
                <c:pt idx="1005">
                  <c:v>-56415</c:v>
                </c:pt>
                <c:pt idx="1006">
                  <c:v>-57512</c:v>
                </c:pt>
                <c:pt idx="1007">
                  <c:v>-58129</c:v>
                </c:pt>
                <c:pt idx="1008">
                  <c:v>-58416</c:v>
                </c:pt>
                <c:pt idx="1009">
                  <c:v>-57702</c:v>
                </c:pt>
                <c:pt idx="1010">
                  <c:v>-56527</c:v>
                </c:pt>
                <c:pt idx="1011">
                  <c:v>-56836</c:v>
                </c:pt>
                <c:pt idx="1012">
                  <c:v>-56551</c:v>
                </c:pt>
                <c:pt idx="1013">
                  <c:v>-56460</c:v>
                </c:pt>
                <c:pt idx="1014">
                  <c:v>-55261</c:v>
                </c:pt>
                <c:pt idx="1015">
                  <c:v>-54399</c:v>
                </c:pt>
                <c:pt idx="1016">
                  <c:v>-53663</c:v>
                </c:pt>
                <c:pt idx="1017">
                  <c:v>-53575</c:v>
                </c:pt>
                <c:pt idx="1018">
                  <c:v>-54063</c:v>
                </c:pt>
                <c:pt idx="1019">
                  <c:v>-56237</c:v>
                </c:pt>
                <c:pt idx="1020">
                  <c:v>-57362</c:v>
                </c:pt>
                <c:pt idx="1021">
                  <c:v>-59417</c:v>
                </c:pt>
                <c:pt idx="1022">
                  <c:v>-59406</c:v>
                </c:pt>
                <c:pt idx="1023">
                  <c:v>-60492</c:v>
                </c:pt>
                <c:pt idx="1024">
                  <c:v>-60782</c:v>
                </c:pt>
                <c:pt idx="1025">
                  <c:v>-60927</c:v>
                </c:pt>
                <c:pt idx="1026">
                  <c:v>-61248</c:v>
                </c:pt>
                <c:pt idx="1027">
                  <c:v>-60757</c:v>
                </c:pt>
                <c:pt idx="1028">
                  <c:v>-60845</c:v>
                </c:pt>
                <c:pt idx="1029">
                  <c:v>-60242</c:v>
                </c:pt>
                <c:pt idx="1030">
                  <c:v>-59643</c:v>
                </c:pt>
                <c:pt idx="1031">
                  <c:v>-60040</c:v>
                </c:pt>
                <c:pt idx="1032">
                  <c:v>-60030</c:v>
                </c:pt>
                <c:pt idx="1033">
                  <c:v>-59087</c:v>
                </c:pt>
                <c:pt idx="1034">
                  <c:v>-58952</c:v>
                </c:pt>
                <c:pt idx="1035">
                  <c:v>-57859</c:v>
                </c:pt>
                <c:pt idx="1036">
                  <c:v>-57706</c:v>
                </c:pt>
                <c:pt idx="1037">
                  <c:v>-56857</c:v>
                </c:pt>
                <c:pt idx="1038">
                  <c:v>-56216</c:v>
                </c:pt>
                <c:pt idx="1039">
                  <c:v>-55521</c:v>
                </c:pt>
                <c:pt idx="1040">
                  <c:v>-55442</c:v>
                </c:pt>
                <c:pt idx="1041">
                  <c:v>-55491</c:v>
                </c:pt>
                <c:pt idx="1042">
                  <c:v>-55480</c:v>
                </c:pt>
                <c:pt idx="1043">
                  <c:v>-56074</c:v>
                </c:pt>
                <c:pt idx="1044">
                  <c:v>-56895</c:v>
                </c:pt>
                <c:pt idx="1045">
                  <c:v>-59340</c:v>
                </c:pt>
                <c:pt idx="1046">
                  <c:v>-60131</c:v>
                </c:pt>
                <c:pt idx="1047">
                  <c:v>-59494</c:v>
                </c:pt>
                <c:pt idx="1048">
                  <c:v>-59203</c:v>
                </c:pt>
                <c:pt idx="1049">
                  <c:v>-57543</c:v>
                </c:pt>
                <c:pt idx="1050">
                  <c:v>-56990</c:v>
                </c:pt>
                <c:pt idx="1051">
                  <c:v>-56445</c:v>
                </c:pt>
                <c:pt idx="1052">
                  <c:v>-56549</c:v>
                </c:pt>
                <c:pt idx="1053">
                  <c:v>-57456</c:v>
                </c:pt>
                <c:pt idx="1054">
                  <c:v>-57630</c:v>
                </c:pt>
                <c:pt idx="1055">
                  <c:v>-58564</c:v>
                </c:pt>
                <c:pt idx="1056">
                  <c:v>-58908</c:v>
                </c:pt>
                <c:pt idx="1057">
                  <c:v>-58604</c:v>
                </c:pt>
                <c:pt idx="1058">
                  <c:v>-57698</c:v>
                </c:pt>
                <c:pt idx="1059">
                  <c:v>-57913</c:v>
                </c:pt>
                <c:pt idx="1060">
                  <c:v>-57807</c:v>
                </c:pt>
                <c:pt idx="1061">
                  <c:v>-58201</c:v>
                </c:pt>
                <c:pt idx="1062">
                  <c:v>-56935</c:v>
                </c:pt>
                <c:pt idx="1063">
                  <c:v>-55798</c:v>
                </c:pt>
                <c:pt idx="1064">
                  <c:v>-55182</c:v>
                </c:pt>
                <c:pt idx="1065">
                  <c:v>-55201</c:v>
                </c:pt>
                <c:pt idx="1066">
                  <c:v>-55620</c:v>
                </c:pt>
                <c:pt idx="1067">
                  <c:v>-58202</c:v>
                </c:pt>
                <c:pt idx="1068">
                  <c:v>-59269</c:v>
                </c:pt>
                <c:pt idx="1069">
                  <c:v>-60712</c:v>
                </c:pt>
                <c:pt idx="1070">
                  <c:v>-60683</c:v>
                </c:pt>
                <c:pt idx="1071">
                  <c:v>-61639</c:v>
                </c:pt>
                <c:pt idx="1072">
                  <c:v>-61533</c:v>
                </c:pt>
                <c:pt idx="1073">
                  <c:v>-61657</c:v>
                </c:pt>
                <c:pt idx="1074">
                  <c:v>-61952</c:v>
                </c:pt>
                <c:pt idx="1075">
                  <c:v>-61265</c:v>
                </c:pt>
                <c:pt idx="1076">
                  <c:v>-61144</c:v>
                </c:pt>
                <c:pt idx="1077">
                  <c:v>-61291</c:v>
                </c:pt>
                <c:pt idx="1078">
                  <c:v>-61089</c:v>
                </c:pt>
                <c:pt idx="1079">
                  <c:v>-60726</c:v>
                </c:pt>
                <c:pt idx="1080">
                  <c:v>-60693</c:v>
                </c:pt>
                <c:pt idx="1081">
                  <c:v>-60128</c:v>
                </c:pt>
                <c:pt idx="1082">
                  <c:v>-60312</c:v>
                </c:pt>
                <c:pt idx="1083">
                  <c:v>-59657</c:v>
                </c:pt>
                <c:pt idx="1084">
                  <c:v>-59421</c:v>
                </c:pt>
                <c:pt idx="1085">
                  <c:v>-58716</c:v>
                </c:pt>
                <c:pt idx="1086">
                  <c:v>-57861</c:v>
                </c:pt>
                <c:pt idx="1087">
                  <c:v>-56680</c:v>
                </c:pt>
                <c:pt idx="1088">
                  <c:v>-56277</c:v>
                </c:pt>
                <c:pt idx="1089">
                  <c:v>-56105</c:v>
                </c:pt>
                <c:pt idx="1090">
                  <c:v>-56275</c:v>
                </c:pt>
                <c:pt idx="1091">
                  <c:v>-57370</c:v>
                </c:pt>
                <c:pt idx="1092">
                  <c:v>-58624</c:v>
                </c:pt>
                <c:pt idx="1093">
                  <c:v>-59973</c:v>
                </c:pt>
                <c:pt idx="1094">
                  <c:v>-60425</c:v>
                </c:pt>
                <c:pt idx="1095">
                  <c:v>-60177</c:v>
                </c:pt>
                <c:pt idx="1096">
                  <c:v>-59596</c:v>
                </c:pt>
                <c:pt idx="1097">
                  <c:v>-58254</c:v>
                </c:pt>
                <c:pt idx="1098">
                  <c:v>-58597</c:v>
                </c:pt>
                <c:pt idx="1099">
                  <c:v>-58351</c:v>
                </c:pt>
                <c:pt idx="1100">
                  <c:v>-58045</c:v>
                </c:pt>
                <c:pt idx="1101">
                  <c:v>-58089</c:v>
                </c:pt>
                <c:pt idx="1102">
                  <c:v>-58705</c:v>
                </c:pt>
                <c:pt idx="1103">
                  <c:v>-60340</c:v>
                </c:pt>
                <c:pt idx="1104">
                  <c:v>-60635</c:v>
                </c:pt>
                <c:pt idx="1105">
                  <c:v>-58621</c:v>
                </c:pt>
                <c:pt idx="1106">
                  <c:v>-57574</c:v>
                </c:pt>
                <c:pt idx="1107">
                  <c:v>-57145</c:v>
                </c:pt>
                <c:pt idx="1108">
                  <c:v>-56928</c:v>
                </c:pt>
                <c:pt idx="1109">
                  <c:v>-56801</c:v>
                </c:pt>
                <c:pt idx="1110">
                  <c:v>-55641</c:v>
                </c:pt>
                <c:pt idx="1111">
                  <c:v>-54916</c:v>
                </c:pt>
                <c:pt idx="1112">
                  <c:v>-54172</c:v>
                </c:pt>
                <c:pt idx="1113">
                  <c:v>-53633</c:v>
                </c:pt>
                <c:pt idx="1114">
                  <c:v>-53589</c:v>
                </c:pt>
                <c:pt idx="1115">
                  <c:v>-54175</c:v>
                </c:pt>
                <c:pt idx="1116">
                  <c:v>-54669</c:v>
                </c:pt>
                <c:pt idx="1117">
                  <c:v>-55719</c:v>
                </c:pt>
                <c:pt idx="1118">
                  <c:v>-56353</c:v>
                </c:pt>
                <c:pt idx="1119">
                  <c:v>-56210</c:v>
                </c:pt>
                <c:pt idx="1120">
                  <c:v>-56287</c:v>
                </c:pt>
                <c:pt idx="1121">
                  <c:v>-57129</c:v>
                </c:pt>
                <c:pt idx="1122">
                  <c:v>-57607</c:v>
                </c:pt>
                <c:pt idx="1123">
                  <c:v>-57298</c:v>
                </c:pt>
                <c:pt idx="1124">
                  <c:v>-56921</c:v>
                </c:pt>
                <c:pt idx="1125">
                  <c:v>-54941</c:v>
                </c:pt>
                <c:pt idx="1126">
                  <c:v>-54383</c:v>
                </c:pt>
                <c:pt idx="1127">
                  <c:v>-53887</c:v>
                </c:pt>
                <c:pt idx="1128">
                  <c:v>-53740</c:v>
                </c:pt>
                <c:pt idx="1129">
                  <c:v>-53968</c:v>
                </c:pt>
                <c:pt idx="1130">
                  <c:v>-53707</c:v>
                </c:pt>
                <c:pt idx="1131">
                  <c:v>-52429</c:v>
                </c:pt>
                <c:pt idx="1132">
                  <c:v>-51922</c:v>
                </c:pt>
                <c:pt idx="1133">
                  <c:v>-51311</c:v>
                </c:pt>
                <c:pt idx="1134">
                  <c:v>-49974</c:v>
                </c:pt>
                <c:pt idx="1135">
                  <c:v>-49172</c:v>
                </c:pt>
                <c:pt idx="1136">
                  <c:v>-48737</c:v>
                </c:pt>
                <c:pt idx="1137">
                  <c:v>-49164</c:v>
                </c:pt>
                <c:pt idx="1138">
                  <c:v>-49330</c:v>
                </c:pt>
                <c:pt idx="1139">
                  <c:v>-50470</c:v>
                </c:pt>
                <c:pt idx="1140">
                  <c:v>-52126</c:v>
                </c:pt>
                <c:pt idx="1141">
                  <c:v>-53609</c:v>
                </c:pt>
                <c:pt idx="1142">
                  <c:v>-54585</c:v>
                </c:pt>
                <c:pt idx="1143">
                  <c:v>-54106</c:v>
                </c:pt>
                <c:pt idx="1144">
                  <c:v>-53520</c:v>
                </c:pt>
                <c:pt idx="1145">
                  <c:v>-52744</c:v>
                </c:pt>
                <c:pt idx="1146">
                  <c:v>-51982</c:v>
                </c:pt>
                <c:pt idx="1147">
                  <c:v>-53073</c:v>
                </c:pt>
                <c:pt idx="1148">
                  <c:v>-52856</c:v>
                </c:pt>
                <c:pt idx="1149">
                  <c:v>-53721</c:v>
                </c:pt>
                <c:pt idx="1150">
                  <c:v>-54262</c:v>
                </c:pt>
                <c:pt idx="1151">
                  <c:v>-54741</c:v>
                </c:pt>
                <c:pt idx="1152">
                  <c:v>-55008</c:v>
                </c:pt>
                <c:pt idx="1153">
                  <c:v>-55445</c:v>
                </c:pt>
                <c:pt idx="1154">
                  <c:v>-54410</c:v>
                </c:pt>
                <c:pt idx="1155">
                  <c:v>-54537</c:v>
                </c:pt>
                <c:pt idx="1156">
                  <c:v>-54192</c:v>
                </c:pt>
                <c:pt idx="1157">
                  <c:v>-54142</c:v>
                </c:pt>
                <c:pt idx="1158">
                  <c:v>-52695</c:v>
                </c:pt>
                <c:pt idx="1159">
                  <c:v>-52097</c:v>
                </c:pt>
                <c:pt idx="1160">
                  <c:v>-51125</c:v>
                </c:pt>
                <c:pt idx="1161">
                  <c:v>-50557</c:v>
                </c:pt>
                <c:pt idx="1162">
                  <c:v>-50227</c:v>
                </c:pt>
                <c:pt idx="1163">
                  <c:v>-50636</c:v>
                </c:pt>
                <c:pt idx="1164">
                  <c:v>-50780</c:v>
                </c:pt>
                <c:pt idx="1165">
                  <c:v>-51534</c:v>
                </c:pt>
                <c:pt idx="1166">
                  <c:v>-51934</c:v>
                </c:pt>
                <c:pt idx="1167">
                  <c:v>-52204</c:v>
                </c:pt>
                <c:pt idx="1168">
                  <c:v>-52411</c:v>
                </c:pt>
                <c:pt idx="1169">
                  <c:v>-52624</c:v>
                </c:pt>
                <c:pt idx="1170">
                  <c:v>-52707</c:v>
                </c:pt>
                <c:pt idx="1171">
                  <c:v>-52933</c:v>
                </c:pt>
                <c:pt idx="1172">
                  <c:v>-53007</c:v>
                </c:pt>
                <c:pt idx="1173">
                  <c:v>-52887</c:v>
                </c:pt>
                <c:pt idx="1174">
                  <c:v>-52472</c:v>
                </c:pt>
                <c:pt idx="1175">
                  <c:v>-52453</c:v>
                </c:pt>
                <c:pt idx="1176">
                  <c:v>-52613</c:v>
                </c:pt>
                <c:pt idx="1177">
                  <c:v>-52448</c:v>
                </c:pt>
                <c:pt idx="1178">
                  <c:v>-52225</c:v>
                </c:pt>
                <c:pt idx="1179">
                  <c:v>-50696</c:v>
                </c:pt>
                <c:pt idx="1180">
                  <c:v>-49159</c:v>
                </c:pt>
                <c:pt idx="1181">
                  <c:v>-48406</c:v>
                </c:pt>
                <c:pt idx="1182">
                  <c:v>-46967</c:v>
                </c:pt>
                <c:pt idx="1183">
                  <c:v>-46053</c:v>
                </c:pt>
                <c:pt idx="1184">
                  <c:v>-46409</c:v>
                </c:pt>
                <c:pt idx="1185">
                  <c:v>-46023</c:v>
                </c:pt>
                <c:pt idx="1186">
                  <c:v>-46253</c:v>
                </c:pt>
                <c:pt idx="1187">
                  <c:v>-47923</c:v>
                </c:pt>
                <c:pt idx="1188">
                  <c:v>-49693</c:v>
                </c:pt>
                <c:pt idx="1189">
                  <c:v>-52712</c:v>
                </c:pt>
                <c:pt idx="1190">
                  <c:v>-54517</c:v>
                </c:pt>
                <c:pt idx="1191">
                  <c:v>-55769</c:v>
                </c:pt>
                <c:pt idx="1192">
                  <c:v>-55371</c:v>
                </c:pt>
                <c:pt idx="1193">
                  <c:v>-55193</c:v>
                </c:pt>
                <c:pt idx="1194">
                  <c:v>-55174</c:v>
                </c:pt>
                <c:pt idx="1195">
                  <c:v>-54705</c:v>
                </c:pt>
                <c:pt idx="1196">
                  <c:v>-55266</c:v>
                </c:pt>
                <c:pt idx="1197">
                  <c:v>-56835</c:v>
                </c:pt>
                <c:pt idx="1198">
                  <c:v>-57393</c:v>
                </c:pt>
                <c:pt idx="1199">
                  <c:v>-58643</c:v>
                </c:pt>
                <c:pt idx="1200">
                  <c:v>-58516</c:v>
                </c:pt>
                <c:pt idx="1201">
                  <c:v>-57249</c:v>
                </c:pt>
                <c:pt idx="1202">
                  <c:v>-56811</c:v>
                </c:pt>
                <c:pt idx="1203">
                  <c:v>-57031</c:v>
                </c:pt>
                <c:pt idx="1204">
                  <c:v>-56091</c:v>
                </c:pt>
                <c:pt idx="1205">
                  <c:v>-56938</c:v>
                </c:pt>
                <c:pt idx="1206">
                  <c:v>-56044</c:v>
                </c:pt>
                <c:pt idx="1207">
                  <c:v>-54870</c:v>
                </c:pt>
                <c:pt idx="1208">
                  <c:v>-54271</c:v>
                </c:pt>
                <c:pt idx="1209">
                  <c:v>-54348</c:v>
                </c:pt>
                <c:pt idx="1210">
                  <c:v>-54885</c:v>
                </c:pt>
                <c:pt idx="1211">
                  <c:v>-56586</c:v>
                </c:pt>
                <c:pt idx="1212">
                  <c:v>-58140</c:v>
                </c:pt>
                <c:pt idx="1213">
                  <c:v>-61853</c:v>
                </c:pt>
                <c:pt idx="1214">
                  <c:v>-63536</c:v>
                </c:pt>
                <c:pt idx="1215">
                  <c:v>-62738</c:v>
                </c:pt>
                <c:pt idx="1216">
                  <c:v>-63033</c:v>
                </c:pt>
                <c:pt idx="1217">
                  <c:v>-63141</c:v>
                </c:pt>
                <c:pt idx="1218">
                  <c:v>-63228</c:v>
                </c:pt>
                <c:pt idx="1219">
                  <c:v>-62888</c:v>
                </c:pt>
                <c:pt idx="1220">
                  <c:v>-62611</c:v>
                </c:pt>
                <c:pt idx="1221">
                  <c:v>-61325</c:v>
                </c:pt>
                <c:pt idx="1222">
                  <c:v>-61023</c:v>
                </c:pt>
                <c:pt idx="1223">
                  <c:v>-60959</c:v>
                </c:pt>
                <c:pt idx="1224">
                  <c:v>-60872</c:v>
                </c:pt>
                <c:pt idx="1225">
                  <c:v>-59488</c:v>
                </c:pt>
                <c:pt idx="1226">
                  <c:v>-59774</c:v>
                </c:pt>
                <c:pt idx="1227">
                  <c:v>-59044</c:v>
                </c:pt>
                <c:pt idx="1228">
                  <c:v>-58751</c:v>
                </c:pt>
                <c:pt idx="1229">
                  <c:v>-57619</c:v>
                </c:pt>
                <c:pt idx="1230">
                  <c:v>-56968</c:v>
                </c:pt>
                <c:pt idx="1231">
                  <c:v>-56122</c:v>
                </c:pt>
                <c:pt idx="1232">
                  <c:v>-56394</c:v>
                </c:pt>
                <c:pt idx="1233">
                  <c:v>-56149</c:v>
                </c:pt>
                <c:pt idx="1234">
                  <c:v>-57136</c:v>
                </c:pt>
                <c:pt idx="1235">
                  <c:v>-59135</c:v>
                </c:pt>
                <c:pt idx="1236">
                  <c:v>-60881</c:v>
                </c:pt>
                <c:pt idx="1237">
                  <c:v>-64766</c:v>
                </c:pt>
                <c:pt idx="1238">
                  <c:v>-65440</c:v>
                </c:pt>
                <c:pt idx="1239">
                  <c:v>-66487</c:v>
                </c:pt>
                <c:pt idx="1240">
                  <c:v>-66299</c:v>
                </c:pt>
                <c:pt idx="1241">
                  <c:v>-64878</c:v>
                </c:pt>
                <c:pt idx="1242">
                  <c:v>-64112</c:v>
                </c:pt>
                <c:pt idx="1243">
                  <c:v>-64239</c:v>
                </c:pt>
                <c:pt idx="1244">
                  <c:v>-63994</c:v>
                </c:pt>
                <c:pt idx="1245">
                  <c:v>-64914</c:v>
                </c:pt>
                <c:pt idx="1246">
                  <c:v>-65746</c:v>
                </c:pt>
                <c:pt idx="1247">
                  <c:v>-66213</c:v>
                </c:pt>
                <c:pt idx="1248">
                  <c:v>-66385</c:v>
                </c:pt>
                <c:pt idx="1249">
                  <c:v>-64902</c:v>
                </c:pt>
                <c:pt idx="1250">
                  <c:v>-64105</c:v>
                </c:pt>
                <c:pt idx="1251">
                  <c:v>-64577</c:v>
                </c:pt>
                <c:pt idx="1252">
                  <c:v>-64305</c:v>
                </c:pt>
                <c:pt idx="1253">
                  <c:v>-64645</c:v>
                </c:pt>
                <c:pt idx="1254">
                  <c:v>-64191</c:v>
                </c:pt>
                <c:pt idx="1255">
                  <c:v>-63907</c:v>
                </c:pt>
                <c:pt idx="1256">
                  <c:v>-63480</c:v>
                </c:pt>
                <c:pt idx="1257">
                  <c:v>-63531</c:v>
                </c:pt>
                <c:pt idx="1258">
                  <c:v>-63981</c:v>
                </c:pt>
                <c:pt idx="1259">
                  <c:v>-65854</c:v>
                </c:pt>
                <c:pt idx="1260">
                  <c:v>-67273</c:v>
                </c:pt>
                <c:pt idx="1261">
                  <c:v>-70046</c:v>
                </c:pt>
                <c:pt idx="1262">
                  <c:v>-70306</c:v>
                </c:pt>
                <c:pt idx="1263">
                  <c:v>-71195</c:v>
                </c:pt>
                <c:pt idx="1264">
                  <c:v>-71017</c:v>
                </c:pt>
                <c:pt idx="1265">
                  <c:v>-71242</c:v>
                </c:pt>
                <c:pt idx="1266">
                  <c:v>-71016</c:v>
                </c:pt>
                <c:pt idx="1267">
                  <c:v>-70145</c:v>
                </c:pt>
                <c:pt idx="1268">
                  <c:v>-70028</c:v>
                </c:pt>
                <c:pt idx="1269">
                  <c:v>-69653</c:v>
                </c:pt>
                <c:pt idx="1270">
                  <c:v>-69318</c:v>
                </c:pt>
                <c:pt idx="1271">
                  <c:v>-68637</c:v>
                </c:pt>
                <c:pt idx="1272">
                  <c:v>-69121</c:v>
                </c:pt>
                <c:pt idx="1273">
                  <c:v>-69131</c:v>
                </c:pt>
                <c:pt idx="1274">
                  <c:v>-69121</c:v>
                </c:pt>
                <c:pt idx="1275">
                  <c:v>-67424</c:v>
                </c:pt>
                <c:pt idx="1276">
                  <c:v>-67225</c:v>
                </c:pt>
                <c:pt idx="1277">
                  <c:v>-66241</c:v>
                </c:pt>
                <c:pt idx="1278">
                  <c:v>-65655</c:v>
                </c:pt>
                <c:pt idx="1279">
                  <c:v>-65584</c:v>
                </c:pt>
                <c:pt idx="1280">
                  <c:v>-65599</c:v>
                </c:pt>
                <c:pt idx="1281">
                  <c:v>-66047</c:v>
                </c:pt>
                <c:pt idx="1282">
                  <c:v>-66168</c:v>
                </c:pt>
                <c:pt idx="1283">
                  <c:v>-67556</c:v>
                </c:pt>
                <c:pt idx="1284">
                  <c:v>-68419</c:v>
                </c:pt>
                <c:pt idx="1285">
                  <c:v>-71332</c:v>
                </c:pt>
                <c:pt idx="1286">
                  <c:v>-72190</c:v>
                </c:pt>
                <c:pt idx="1287">
                  <c:v>-73051</c:v>
                </c:pt>
                <c:pt idx="1288">
                  <c:v>-73075</c:v>
                </c:pt>
                <c:pt idx="1289">
                  <c:v>-72051</c:v>
                </c:pt>
                <c:pt idx="1290">
                  <c:v>-70893</c:v>
                </c:pt>
                <c:pt idx="1291">
                  <c:v>-69162</c:v>
                </c:pt>
                <c:pt idx="1292">
                  <c:v>-69086</c:v>
                </c:pt>
                <c:pt idx="1293">
                  <c:v>-69688</c:v>
                </c:pt>
                <c:pt idx="1294">
                  <c:v>-70247</c:v>
                </c:pt>
                <c:pt idx="1295">
                  <c:v>-70384</c:v>
                </c:pt>
                <c:pt idx="1296">
                  <c:v>-70673</c:v>
                </c:pt>
                <c:pt idx="1297">
                  <c:v>-70218</c:v>
                </c:pt>
                <c:pt idx="1298">
                  <c:v>-69216</c:v>
                </c:pt>
                <c:pt idx="1299">
                  <c:v>-69679</c:v>
                </c:pt>
                <c:pt idx="1300">
                  <c:v>-69596</c:v>
                </c:pt>
                <c:pt idx="1301">
                  <c:v>-69137</c:v>
                </c:pt>
                <c:pt idx="1302">
                  <c:v>-68458</c:v>
                </c:pt>
                <c:pt idx="1303">
                  <c:v>-67706</c:v>
                </c:pt>
                <c:pt idx="1304">
                  <c:v>-67013</c:v>
                </c:pt>
                <c:pt idx="1305">
                  <c:v>-66605</c:v>
                </c:pt>
                <c:pt idx="1306">
                  <c:v>-66785</c:v>
                </c:pt>
                <c:pt idx="1307">
                  <c:v>-68398</c:v>
                </c:pt>
                <c:pt idx="1308">
                  <c:v>-68887</c:v>
                </c:pt>
                <c:pt idx="1309">
                  <c:v>-70867</c:v>
                </c:pt>
                <c:pt idx="1310">
                  <c:v>-71447</c:v>
                </c:pt>
                <c:pt idx="1311">
                  <c:v>-73517</c:v>
                </c:pt>
                <c:pt idx="1312">
                  <c:v>-73142</c:v>
                </c:pt>
                <c:pt idx="1313">
                  <c:v>-73729</c:v>
                </c:pt>
                <c:pt idx="1314">
                  <c:v>-73923</c:v>
                </c:pt>
                <c:pt idx="1315">
                  <c:v>-73385</c:v>
                </c:pt>
                <c:pt idx="1316">
                  <c:v>-72902</c:v>
                </c:pt>
                <c:pt idx="1317">
                  <c:v>-71220</c:v>
                </c:pt>
                <c:pt idx="1318">
                  <c:v>-70831</c:v>
                </c:pt>
                <c:pt idx="1319">
                  <c:v>-69174</c:v>
                </c:pt>
                <c:pt idx="1320">
                  <c:v>-69262</c:v>
                </c:pt>
                <c:pt idx="1321">
                  <c:v>-69018</c:v>
                </c:pt>
                <c:pt idx="1322">
                  <c:v>-69214</c:v>
                </c:pt>
                <c:pt idx="1323">
                  <c:v>-68561</c:v>
                </c:pt>
                <c:pt idx="1324">
                  <c:v>-68400</c:v>
                </c:pt>
                <c:pt idx="1325">
                  <c:v>-67586</c:v>
                </c:pt>
                <c:pt idx="1326">
                  <c:v>-67390</c:v>
                </c:pt>
                <c:pt idx="1327">
                  <c:v>-66228</c:v>
                </c:pt>
                <c:pt idx="1328">
                  <c:v>-66740</c:v>
                </c:pt>
                <c:pt idx="1329">
                  <c:v>-65938</c:v>
                </c:pt>
                <c:pt idx="1330">
                  <c:v>-66066</c:v>
                </c:pt>
                <c:pt idx="1331">
                  <c:v>-66704</c:v>
                </c:pt>
                <c:pt idx="1332">
                  <c:v>-67368</c:v>
                </c:pt>
                <c:pt idx="1333">
                  <c:v>-69798</c:v>
                </c:pt>
                <c:pt idx="1334">
                  <c:v>-70234</c:v>
                </c:pt>
                <c:pt idx="1335">
                  <c:v>-70528</c:v>
                </c:pt>
                <c:pt idx="1336">
                  <c:v>-69705</c:v>
                </c:pt>
                <c:pt idx="1337">
                  <c:v>-67265</c:v>
                </c:pt>
                <c:pt idx="1338">
                  <c:v>-65955</c:v>
                </c:pt>
                <c:pt idx="1339">
                  <c:v>-63861</c:v>
                </c:pt>
                <c:pt idx="1340">
                  <c:v>-63949</c:v>
                </c:pt>
                <c:pt idx="1341">
                  <c:v>-62920</c:v>
                </c:pt>
                <c:pt idx="1342">
                  <c:v>-64167</c:v>
                </c:pt>
                <c:pt idx="1343">
                  <c:v>-64525</c:v>
                </c:pt>
              </c:numCache>
            </c:numRef>
          </c:yVal>
          <c:smooth val="1"/>
        </c:ser>
        <c:ser>
          <c:idx val="4"/>
          <c:order val="2"/>
          <c:tx>
            <c:v>Excédent après échanges et effacement (MW)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Calculatrice!$A$6:$A$1349</c:f>
              <c:numCache>
                <c:formatCode>m/d/yyyy\ h:mm</c:formatCode>
                <c:ptCount val="1344"/>
                <c:pt idx="0">
                  <c:v>43132</c:v>
                </c:pt>
                <c:pt idx="1">
                  <c:v>43132.020833333336</c:v>
                </c:pt>
                <c:pt idx="2">
                  <c:v>43132.041666666664</c:v>
                </c:pt>
                <c:pt idx="3">
                  <c:v>43132.0625</c:v>
                </c:pt>
                <c:pt idx="4">
                  <c:v>43132.083333333336</c:v>
                </c:pt>
                <c:pt idx="5">
                  <c:v>43132.104166666664</c:v>
                </c:pt>
                <c:pt idx="6">
                  <c:v>43132.125</c:v>
                </c:pt>
                <c:pt idx="7">
                  <c:v>43132.145833333336</c:v>
                </c:pt>
                <c:pt idx="8">
                  <c:v>43132.166666666664</c:v>
                </c:pt>
                <c:pt idx="9">
                  <c:v>43132.1875</c:v>
                </c:pt>
                <c:pt idx="10">
                  <c:v>43132.208333333336</c:v>
                </c:pt>
                <c:pt idx="11">
                  <c:v>43132.229166666664</c:v>
                </c:pt>
                <c:pt idx="12">
                  <c:v>43132.25</c:v>
                </c:pt>
                <c:pt idx="13">
                  <c:v>43132.270833333336</c:v>
                </c:pt>
                <c:pt idx="14">
                  <c:v>43132.291666666664</c:v>
                </c:pt>
                <c:pt idx="15">
                  <c:v>43132.3125</c:v>
                </c:pt>
                <c:pt idx="16">
                  <c:v>43132.333333333336</c:v>
                </c:pt>
                <c:pt idx="17">
                  <c:v>43132.354166666664</c:v>
                </c:pt>
                <c:pt idx="18">
                  <c:v>43132.375</c:v>
                </c:pt>
                <c:pt idx="19">
                  <c:v>43132.395833333336</c:v>
                </c:pt>
                <c:pt idx="20">
                  <c:v>43132.416666666664</c:v>
                </c:pt>
                <c:pt idx="21">
                  <c:v>43132.4375</c:v>
                </c:pt>
                <c:pt idx="22">
                  <c:v>43132.458333333336</c:v>
                </c:pt>
                <c:pt idx="23">
                  <c:v>43132.479166666664</c:v>
                </c:pt>
                <c:pt idx="24">
                  <c:v>43132.5</c:v>
                </c:pt>
                <c:pt idx="25">
                  <c:v>43132.520833333336</c:v>
                </c:pt>
                <c:pt idx="26">
                  <c:v>43132.541666666664</c:v>
                </c:pt>
                <c:pt idx="27">
                  <c:v>43132.5625</c:v>
                </c:pt>
                <c:pt idx="28">
                  <c:v>43132.583333333336</c:v>
                </c:pt>
                <c:pt idx="29">
                  <c:v>43132.604166666664</c:v>
                </c:pt>
                <c:pt idx="30">
                  <c:v>43132.625</c:v>
                </c:pt>
                <c:pt idx="31">
                  <c:v>43132.645833333336</c:v>
                </c:pt>
                <c:pt idx="32">
                  <c:v>43132.666666666664</c:v>
                </c:pt>
                <c:pt idx="33">
                  <c:v>43132.6875</c:v>
                </c:pt>
                <c:pt idx="34">
                  <c:v>43132.708333333336</c:v>
                </c:pt>
                <c:pt idx="35">
                  <c:v>43132.729166666664</c:v>
                </c:pt>
                <c:pt idx="36">
                  <c:v>43132.75</c:v>
                </c:pt>
                <c:pt idx="37">
                  <c:v>43132.770833333336</c:v>
                </c:pt>
                <c:pt idx="38">
                  <c:v>43132.791666666664</c:v>
                </c:pt>
                <c:pt idx="39">
                  <c:v>43132.8125</c:v>
                </c:pt>
                <c:pt idx="40">
                  <c:v>43132.833333333336</c:v>
                </c:pt>
                <c:pt idx="41">
                  <c:v>43132.854166666664</c:v>
                </c:pt>
                <c:pt idx="42">
                  <c:v>43132.875</c:v>
                </c:pt>
                <c:pt idx="43">
                  <c:v>43132.895833333336</c:v>
                </c:pt>
                <c:pt idx="44">
                  <c:v>43132.916666666664</c:v>
                </c:pt>
                <c:pt idx="45">
                  <c:v>43132.9375</c:v>
                </c:pt>
                <c:pt idx="46">
                  <c:v>43132.958333333336</c:v>
                </c:pt>
                <c:pt idx="47">
                  <c:v>43132.979166666664</c:v>
                </c:pt>
                <c:pt idx="48">
                  <c:v>43133</c:v>
                </c:pt>
                <c:pt idx="49">
                  <c:v>43133.020833333336</c:v>
                </c:pt>
                <c:pt idx="50">
                  <c:v>43133.041666666664</c:v>
                </c:pt>
                <c:pt idx="51">
                  <c:v>43133.0625</c:v>
                </c:pt>
                <c:pt idx="52">
                  <c:v>43133.083333333336</c:v>
                </c:pt>
                <c:pt idx="53">
                  <c:v>43133.104166666664</c:v>
                </c:pt>
                <c:pt idx="54">
                  <c:v>43133.125</c:v>
                </c:pt>
                <c:pt idx="55">
                  <c:v>43133.145833333336</c:v>
                </c:pt>
                <c:pt idx="56">
                  <c:v>43133.166666666664</c:v>
                </c:pt>
                <c:pt idx="57">
                  <c:v>43133.1875</c:v>
                </c:pt>
                <c:pt idx="58">
                  <c:v>43133.208333333336</c:v>
                </c:pt>
                <c:pt idx="59">
                  <c:v>43133.229166666664</c:v>
                </c:pt>
                <c:pt idx="60">
                  <c:v>43133.25</c:v>
                </c:pt>
                <c:pt idx="61">
                  <c:v>43133.270833333336</c:v>
                </c:pt>
                <c:pt idx="62">
                  <c:v>43133.291666666664</c:v>
                </c:pt>
                <c:pt idx="63">
                  <c:v>43133.3125</c:v>
                </c:pt>
                <c:pt idx="64">
                  <c:v>43133.333333333336</c:v>
                </c:pt>
                <c:pt idx="65">
                  <c:v>43133.354166666664</c:v>
                </c:pt>
                <c:pt idx="66">
                  <c:v>43133.375</c:v>
                </c:pt>
                <c:pt idx="67">
                  <c:v>43133.395833333336</c:v>
                </c:pt>
                <c:pt idx="68">
                  <c:v>43133.416666666664</c:v>
                </c:pt>
                <c:pt idx="69">
                  <c:v>43133.4375</c:v>
                </c:pt>
                <c:pt idx="70">
                  <c:v>43133.458333333336</c:v>
                </c:pt>
                <c:pt idx="71">
                  <c:v>43133.479166666664</c:v>
                </c:pt>
                <c:pt idx="72">
                  <c:v>43133.5</c:v>
                </c:pt>
                <c:pt idx="73">
                  <c:v>43133.520833333336</c:v>
                </c:pt>
                <c:pt idx="74">
                  <c:v>43133.541666666664</c:v>
                </c:pt>
                <c:pt idx="75">
                  <c:v>43133.5625</c:v>
                </c:pt>
                <c:pt idx="76">
                  <c:v>43133.583333333336</c:v>
                </c:pt>
                <c:pt idx="77">
                  <c:v>43133.604166666664</c:v>
                </c:pt>
                <c:pt idx="78">
                  <c:v>43133.625</c:v>
                </c:pt>
                <c:pt idx="79">
                  <c:v>43133.645833333336</c:v>
                </c:pt>
                <c:pt idx="80">
                  <c:v>43133.666666666664</c:v>
                </c:pt>
                <c:pt idx="81">
                  <c:v>43133.6875</c:v>
                </c:pt>
                <c:pt idx="82">
                  <c:v>43133.708333333336</c:v>
                </c:pt>
                <c:pt idx="83">
                  <c:v>43133.729166666664</c:v>
                </c:pt>
                <c:pt idx="84">
                  <c:v>43133.75</c:v>
                </c:pt>
                <c:pt idx="85">
                  <c:v>43133.770833333336</c:v>
                </c:pt>
                <c:pt idx="86">
                  <c:v>43133.791666666664</c:v>
                </c:pt>
                <c:pt idx="87">
                  <c:v>43133.8125</c:v>
                </c:pt>
                <c:pt idx="88">
                  <c:v>43133.833333333336</c:v>
                </c:pt>
                <c:pt idx="89">
                  <c:v>43133.854166666664</c:v>
                </c:pt>
                <c:pt idx="90">
                  <c:v>43133.875</c:v>
                </c:pt>
                <c:pt idx="91">
                  <c:v>43133.895833333336</c:v>
                </c:pt>
                <c:pt idx="92">
                  <c:v>43133.916666666664</c:v>
                </c:pt>
                <c:pt idx="93">
                  <c:v>43133.9375</c:v>
                </c:pt>
                <c:pt idx="94">
                  <c:v>43133.958333333336</c:v>
                </c:pt>
                <c:pt idx="95">
                  <c:v>43133.979166666664</c:v>
                </c:pt>
                <c:pt idx="96">
                  <c:v>43134</c:v>
                </c:pt>
                <c:pt idx="97">
                  <c:v>43134.020833333336</c:v>
                </c:pt>
                <c:pt idx="98">
                  <c:v>43134.041666666664</c:v>
                </c:pt>
                <c:pt idx="99">
                  <c:v>43134.0625</c:v>
                </c:pt>
                <c:pt idx="100">
                  <c:v>43134.083333333336</c:v>
                </c:pt>
                <c:pt idx="101">
                  <c:v>43134.104166666664</c:v>
                </c:pt>
                <c:pt idx="102">
                  <c:v>43134.125</c:v>
                </c:pt>
                <c:pt idx="103">
                  <c:v>43134.145833333336</c:v>
                </c:pt>
                <c:pt idx="104">
                  <c:v>43134.166666666664</c:v>
                </c:pt>
                <c:pt idx="105">
                  <c:v>43134.1875</c:v>
                </c:pt>
                <c:pt idx="106">
                  <c:v>43134.208333333336</c:v>
                </c:pt>
                <c:pt idx="107">
                  <c:v>43134.229166666664</c:v>
                </c:pt>
                <c:pt idx="108">
                  <c:v>43134.25</c:v>
                </c:pt>
                <c:pt idx="109">
                  <c:v>43134.270833333336</c:v>
                </c:pt>
                <c:pt idx="110">
                  <c:v>43134.291666666664</c:v>
                </c:pt>
                <c:pt idx="111">
                  <c:v>43134.3125</c:v>
                </c:pt>
                <c:pt idx="112">
                  <c:v>43134.333333333336</c:v>
                </c:pt>
                <c:pt idx="113">
                  <c:v>43134.354166666664</c:v>
                </c:pt>
                <c:pt idx="114">
                  <c:v>43134.375</c:v>
                </c:pt>
                <c:pt idx="115">
                  <c:v>43134.395833333336</c:v>
                </c:pt>
                <c:pt idx="116">
                  <c:v>43134.416666666664</c:v>
                </c:pt>
                <c:pt idx="117">
                  <c:v>43134.4375</c:v>
                </c:pt>
                <c:pt idx="118">
                  <c:v>43134.458333333336</c:v>
                </c:pt>
                <c:pt idx="119">
                  <c:v>43134.479166666664</c:v>
                </c:pt>
                <c:pt idx="120">
                  <c:v>43134.5</c:v>
                </c:pt>
                <c:pt idx="121">
                  <c:v>43134.520833333336</c:v>
                </c:pt>
                <c:pt idx="122">
                  <c:v>43134.541666666664</c:v>
                </c:pt>
                <c:pt idx="123">
                  <c:v>43134.5625</c:v>
                </c:pt>
                <c:pt idx="124">
                  <c:v>43134.583333333336</c:v>
                </c:pt>
                <c:pt idx="125">
                  <c:v>43134.604166666664</c:v>
                </c:pt>
                <c:pt idx="126">
                  <c:v>43134.625</c:v>
                </c:pt>
                <c:pt idx="127">
                  <c:v>43134.645833333336</c:v>
                </c:pt>
                <c:pt idx="128">
                  <c:v>43134.666666666664</c:v>
                </c:pt>
                <c:pt idx="129">
                  <c:v>43134.6875</c:v>
                </c:pt>
                <c:pt idx="130">
                  <c:v>43134.708333333336</c:v>
                </c:pt>
                <c:pt idx="131">
                  <c:v>43134.729166666664</c:v>
                </c:pt>
                <c:pt idx="132">
                  <c:v>43134.75</c:v>
                </c:pt>
                <c:pt idx="133">
                  <c:v>43134.770833333336</c:v>
                </c:pt>
                <c:pt idx="134">
                  <c:v>43134.791666666664</c:v>
                </c:pt>
                <c:pt idx="135">
                  <c:v>43134.8125</c:v>
                </c:pt>
                <c:pt idx="136">
                  <c:v>43134.833333333336</c:v>
                </c:pt>
                <c:pt idx="137">
                  <c:v>43134.854166666664</c:v>
                </c:pt>
                <c:pt idx="138">
                  <c:v>43134.875</c:v>
                </c:pt>
                <c:pt idx="139">
                  <c:v>43134.895833333336</c:v>
                </c:pt>
                <c:pt idx="140">
                  <c:v>43134.916666666664</c:v>
                </c:pt>
                <c:pt idx="141">
                  <c:v>43134.9375</c:v>
                </c:pt>
                <c:pt idx="142">
                  <c:v>43134.958333333336</c:v>
                </c:pt>
                <c:pt idx="143">
                  <c:v>43134.979166666664</c:v>
                </c:pt>
                <c:pt idx="144">
                  <c:v>43135</c:v>
                </c:pt>
                <c:pt idx="145">
                  <c:v>43135.020833333336</c:v>
                </c:pt>
                <c:pt idx="146">
                  <c:v>43135.041666666664</c:v>
                </c:pt>
                <c:pt idx="147">
                  <c:v>43135.0625</c:v>
                </c:pt>
                <c:pt idx="148">
                  <c:v>43135.083333333336</c:v>
                </c:pt>
                <c:pt idx="149">
                  <c:v>43135.104166666664</c:v>
                </c:pt>
                <c:pt idx="150">
                  <c:v>43135.125</c:v>
                </c:pt>
                <c:pt idx="151">
                  <c:v>43135.145833333336</c:v>
                </c:pt>
                <c:pt idx="152">
                  <c:v>43135.166666666664</c:v>
                </c:pt>
                <c:pt idx="153">
                  <c:v>43135.1875</c:v>
                </c:pt>
                <c:pt idx="154">
                  <c:v>43135.208333333336</c:v>
                </c:pt>
                <c:pt idx="155">
                  <c:v>43135.229166666664</c:v>
                </c:pt>
                <c:pt idx="156">
                  <c:v>43135.25</c:v>
                </c:pt>
                <c:pt idx="157">
                  <c:v>43135.270833333336</c:v>
                </c:pt>
                <c:pt idx="158">
                  <c:v>43135.291666666664</c:v>
                </c:pt>
                <c:pt idx="159">
                  <c:v>43135.3125</c:v>
                </c:pt>
                <c:pt idx="160">
                  <c:v>43135.333333333336</c:v>
                </c:pt>
                <c:pt idx="161">
                  <c:v>43135.354166666664</c:v>
                </c:pt>
                <c:pt idx="162">
                  <c:v>43135.375</c:v>
                </c:pt>
                <c:pt idx="163">
                  <c:v>43135.395833333336</c:v>
                </c:pt>
                <c:pt idx="164">
                  <c:v>43135.416666666664</c:v>
                </c:pt>
                <c:pt idx="165">
                  <c:v>43135.4375</c:v>
                </c:pt>
                <c:pt idx="166">
                  <c:v>43135.458333333336</c:v>
                </c:pt>
                <c:pt idx="167">
                  <c:v>43135.479166666664</c:v>
                </c:pt>
                <c:pt idx="168">
                  <c:v>43135.5</c:v>
                </c:pt>
                <c:pt idx="169">
                  <c:v>43135.520833333336</c:v>
                </c:pt>
                <c:pt idx="170">
                  <c:v>43135.541666666664</c:v>
                </c:pt>
                <c:pt idx="171">
                  <c:v>43135.5625</c:v>
                </c:pt>
                <c:pt idx="172">
                  <c:v>43135.583333333336</c:v>
                </c:pt>
                <c:pt idx="173">
                  <c:v>43135.604166666664</c:v>
                </c:pt>
                <c:pt idx="174">
                  <c:v>43135.625</c:v>
                </c:pt>
                <c:pt idx="175">
                  <c:v>43135.645833333336</c:v>
                </c:pt>
                <c:pt idx="176">
                  <c:v>43135.666666666664</c:v>
                </c:pt>
                <c:pt idx="177">
                  <c:v>43135.6875</c:v>
                </c:pt>
                <c:pt idx="178">
                  <c:v>43135.708333333336</c:v>
                </c:pt>
                <c:pt idx="179">
                  <c:v>43135.729166666664</c:v>
                </c:pt>
                <c:pt idx="180">
                  <c:v>43135.75</c:v>
                </c:pt>
                <c:pt idx="181">
                  <c:v>43135.770833333336</c:v>
                </c:pt>
                <c:pt idx="182">
                  <c:v>43135.791666666664</c:v>
                </c:pt>
                <c:pt idx="183">
                  <c:v>43135.8125</c:v>
                </c:pt>
                <c:pt idx="184">
                  <c:v>43135.833333333336</c:v>
                </c:pt>
                <c:pt idx="185">
                  <c:v>43135.854166666664</c:v>
                </c:pt>
                <c:pt idx="186">
                  <c:v>43135.875</c:v>
                </c:pt>
                <c:pt idx="187">
                  <c:v>43135.895833333336</c:v>
                </c:pt>
                <c:pt idx="188">
                  <c:v>43135.916666666664</c:v>
                </c:pt>
                <c:pt idx="189">
                  <c:v>43135.9375</c:v>
                </c:pt>
                <c:pt idx="190">
                  <c:v>43135.958333333336</c:v>
                </c:pt>
                <c:pt idx="191">
                  <c:v>43135.979166666664</c:v>
                </c:pt>
                <c:pt idx="192">
                  <c:v>43136</c:v>
                </c:pt>
                <c:pt idx="193">
                  <c:v>43136.020833333336</c:v>
                </c:pt>
                <c:pt idx="194">
                  <c:v>43136.041666666664</c:v>
                </c:pt>
                <c:pt idx="195">
                  <c:v>43136.0625</c:v>
                </c:pt>
                <c:pt idx="196">
                  <c:v>43136.083333333336</c:v>
                </c:pt>
                <c:pt idx="197">
                  <c:v>43136.104166666664</c:v>
                </c:pt>
                <c:pt idx="198">
                  <c:v>43136.125</c:v>
                </c:pt>
                <c:pt idx="199">
                  <c:v>43136.145833333336</c:v>
                </c:pt>
                <c:pt idx="200">
                  <c:v>43136.166666666664</c:v>
                </c:pt>
                <c:pt idx="201">
                  <c:v>43136.1875</c:v>
                </c:pt>
                <c:pt idx="202">
                  <c:v>43136.208333333336</c:v>
                </c:pt>
                <c:pt idx="203">
                  <c:v>43136.229166666664</c:v>
                </c:pt>
                <c:pt idx="204">
                  <c:v>43136.25</c:v>
                </c:pt>
                <c:pt idx="205">
                  <c:v>43136.270833333336</c:v>
                </c:pt>
                <c:pt idx="206">
                  <c:v>43136.291666666664</c:v>
                </c:pt>
                <c:pt idx="207">
                  <c:v>43136.3125</c:v>
                </c:pt>
                <c:pt idx="208">
                  <c:v>43136.333333333336</c:v>
                </c:pt>
                <c:pt idx="209">
                  <c:v>43136.354166666664</c:v>
                </c:pt>
                <c:pt idx="210">
                  <c:v>43136.375</c:v>
                </c:pt>
                <c:pt idx="211">
                  <c:v>43136.395833333336</c:v>
                </c:pt>
                <c:pt idx="212">
                  <c:v>43136.416666666664</c:v>
                </c:pt>
                <c:pt idx="213">
                  <c:v>43136.4375</c:v>
                </c:pt>
                <c:pt idx="214">
                  <c:v>43136.458333333336</c:v>
                </c:pt>
                <c:pt idx="215">
                  <c:v>43136.479166666664</c:v>
                </c:pt>
                <c:pt idx="216">
                  <c:v>43136.5</c:v>
                </c:pt>
                <c:pt idx="217">
                  <c:v>43136.520833333336</c:v>
                </c:pt>
                <c:pt idx="218">
                  <c:v>43136.541666666664</c:v>
                </c:pt>
                <c:pt idx="219">
                  <c:v>43136.5625</c:v>
                </c:pt>
                <c:pt idx="220">
                  <c:v>43136.583333333336</c:v>
                </c:pt>
                <c:pt idx="221">
                  <c:v>43136.604166666664</c:v>
                </c:pt>
                <c:pt idx="222">
                  <c:v>43136.625</c:v>
                </c:pt>
                <c:pt idx="223">
                  <c:v>43136.645833333336</c:v>
                </c:pt>
                <c:pt idx="224">
                  <c:v>43136.666666666664</c:v>
                </c:pt>
                <c:pt idx="225">
                  <c:v>43136.6875</c:v>
                </c:pt>
                <c:pt idx="226">
                  <c:v>43136.708333333336</c:v>
                </c:pt>
                <c:pt idx="227">
                  <c:v>43136.729166666664</c:v>
                </c:pt>
                <c:pt idx="228">
                  <c:v>43136.75</c:v>
                </c:pt>
                <c:pt idx="229">
                  <c:v>43136.770833333336</c:v>
                </c:pt>
                <c:pt idx="230">
                  <c:v>43136.791666666664</c:v>
                </c:pt>
                <c:pt idx="231">
                  <c:v>43136.8125</c:v>
                </c:pt>
                <c:pt idx="232">
                  <c:v>43136.833333333336</c:v>
                </c:pt>
                <c:pt idx="233">
                  <c:v>43136.854166666664</c:v>
                </c:pt>
                <c:pt idx="234">
                  <c:v>43136.875</c:v>
                </c:pt>
                <c:pt idx="235">
                  <c:v>43136.895833333336</c:v>
                </c:pt>
                <c:pt idx="236">
                  <c:v>43136.916666666664</c:v>
                </c:pt>
                <c:pt idx="237">
                  <c:v>43136.9375</c:v>
                </c:pt>
                <c:pt idx="238">
                  <c:v>43136.958333333336</c:v>
                </c:pt>
                <c:pt idx="239">
                  <c:v>43136.979166666664</c:v>
                </c:pt>
                <c:pt idx="240">
                  <c:v>43137</c:v>
                </c:pt>
                <c:pt idx="241">
                  <c:v>43137.020833333336</c:v>
                </c:pt>
                <c:pt idx="242">
                  <c:v>43137.041666666664</c:v>
                </c:pt>
                <c:pt idx="243">
                  <c:v>43137.0625</c:v>
                </c:pt>
                <c:pt idx="244">
                  <c:v>43137.083333333336</c:v>
                </c:pt>
                <c:pt idx="245">
                  <c:v>43137.104166666664</c:v>
                </c:pt>
                <c:pt idx="246">
                  <c:v>43137.125</c:v>
                </c:pt>
                <c:pt idx="247">
                  <c:v>43137.145833333336</c:v>
                </c:pt>
                <c:pt idx="248">
                  <c:v>43137.166666666664</c:v>
                </c:pt>
                <c:pt idx="249">
                  <c:v>43137.1875</c:v>
                </c:pt>
                <c:pt idx="250">
                  <c:v>43137.208333333336</c:v>
                </c:pt>
                <c:pt idx="251">
                  <c:v>43137.229166666664</c:v>
                </c:pt>
                <c:pt idx="252">
                  <c:v>43137.25</c:v>
                </c:pt>
                <c:pt idx="253">
                  <c:v>43137.270833333336</c:v>
                </c:pt>
                <c:pt idx="254">
                  <c:v>43137.291666666664</c:v>
                </c:pt>
                <c:pt idx="255">
                  <c:v>43137.3125</c:v>
                </c:pt>
                <c:pt idx="256">
                  <c:v>43137.333333333336</c:v>
                </c:pt>
                <c:pt idx="257">
                  <c:v>43137.354166666664</c:v>
                </c:pt>
                <c:pt idx="258">
                  <c:v>43137.375</c:v>
                </c:pt>
                <c:pt idx="259">
                  <c:v>43137.395833333336</c:v>
                </c:pt>
                <c:pt idx="260">
                  <c:v>43137.416666666664</c:v>
                </c:pt>
                <c:pt idx="261">
                  <c:v>43137.4375</c:v>
                </c:pt>
                <c:pt idx="262">
                  <c:v>43137.458333333336</c:v>
                </c:pt>
                <c:pt idx="263">
                  <c:v>43137.479166666664</c:v>
                </c:pt>
                <c:pt idx="264">
                  <c:v>43137.5</c:v>
                </c:pt>
                <c:pt idx="265">
                  <c:v>43137.520833333336</c:v>
                </c:pt>
                <c:pt idx="266">
                  <c:v>43137.541666666664</c:v>
                </c:pt>
                <c:pt idx="267">
                  <c:v>43137.5625</c:v>
                </c:pt>
                <c:pt idx="268">
                  <c:v>43137.583333333336</c:v>
                </c:pt>
                <c:pt idx="269">
                  <c:v>43137.604166666664</c:v>
                </c:pt>
                <c:pt idx="270">
                  <c:v>43137.625</c:v>
                </c:pt>
                <c:pt idx="271">
                  <c:v>43137.645833333336</c:v>
                </c:pt>
                <c:pt idx="272">
                  <c:v>43137.666666666664</c:v>
                </c:pt>
                <c:pt idx="273">
                  <c:v>43137.6875</c:v>
                </c:pt>
                <c:pt idx="274">
                  <c:v>43137.708333333336</c:v>
                </c:pt>
                <c:pt idx="275">
                  <c:v>43137.729166666664</c:v>
                </c:pt>
                <c:pt idx="276">
                  <c:v>43137.75</c:v>
                </c:pt>
                <c:pt idx="277">
                  <c:v>43137.770833333336</c:v>
                </c:pt>
                <c:pt idx="278">
                  <c:v>43137.791666666664</c:v>
                </c:pt>
                <c:pt idx="279">
                  <c:v>43137.8125</c:v>
                </c:pt>
                <c:pt idx="280">
                  <c:v>43137.833333333336</c:v>
                </c:pt>
                <c:pt idx="281">
                  <c:v>43137.854166666664</c:v>
                </c:pt>
                <c:pt idx="282">
                  <c:v>43137.875</c:v>
                </c:pt>
                <c:pt idx="283">
                  <c:v>43137.895833333336</c:v>
                </c:pt>
                <c:pt idx="284">
                  <c:v>43137.916666666664</c:v>
                </c:pt>
                <c:pt idx="285">
                  <c:v>43137.9375</c:v>
                </c:pt>
                <c:pt idx="286">
                  <c:v>43137.958333333336</c:v>
                </c:pt>
                <c:pt idx="287">
                  <c:v>43137.979166666664</c:v>
                </c:pt>
                <c:pt idx="288">
                  <c:v>43138</c:v>
                </c:pt>
                <c:pt idx="289">
                  <c:v>43138.020833333336</c:v>
                </c:pt>
                <c:pt idx="290">
                  <c:v>43138.041666666664</c:v>
                </c:pt>
                <c:pt idx="291">
                  <c:v>43138.0625</c:v>
                </c:pt>
                <c:pt idx="292">
                  <c:v>43138.083333333336</c:v>
                </c:pt>
                <c:pt idx="293">
                  <c:v>43138.104166666664</c:v>
                </c:pt>
                <c:pt idx="294">
                  <c:v>43138.125</c:v>
                </c:pt>
                <c:pt idx="295">
                  <c:v>43138.145833333336</c:v>
                </c:pt>
                <c:pt idx="296">
                  <c:v>43138.166666666664</c:v>
                </c:pt>
                <c:pt idx="297">
                  <c:v>43138.1875</c:v>
                </c:pt>
                <c:pt idx="298">
                  <c:v>43138.208333333336</c:v>
                </c:pt>
                <c:pt idx="299">
                  <c:v>43138.229166666664</c:v>
                </c:pt>
                <c:pt idx="300">
                  <c:v>43138.25</c:v>
                </c:pt>
                <c:pt idx="301">
                  <c:v>43138.270833333336</c:v>
                </c:pt>
                <c:pt idx="302">
                  <c:v>43138.291666666664</c:v>
                </c:pt>
                <c:pt idx="303">
                  <c:v>43138.3125</c:v>
                </c:pt>
                <c:pt idx="304">
                  <c:v>43138.333333333336</c:v>
                </c:pt>
                <c:pt idx="305">
                  <c:v>43138.354166666664</c:v>
                </c:pt>
                <c:pt idx="306">
                  <c:v>43138.375</c:v>
                </c:pt>
                <c:pt idx="307">
                  <c:v>43138.395833333336</c:v>
                </c:pt>
                <c:pt idx="308">
                  <c:v>43138.416666666664</c:v>
                </c:pt>
                <c:pt idx="309">
                  <c:v>43138.4375</c:v>
                </c:pt>
                <c:pt idx="310">
                  <c:v>43138.458333333336</c:v>
                </c:pt>
                <c:pt idx="311">
                  <c:v>43138.479166666664</c:v>
                </c:pt>
                <c:pt idx="312">
                  <c:v>43138.5</c:v>
                </c:pt>
                <c:pt idx="313">
                  <c:v>43138.520833333336</c:v>
                </c:pt>
                <c:pt idx="314">
                  <c:v>43138.541666666664</c:v>
                </c:pt>
                <c:pt idx="315">
                  <c:v>43138.5625</c:v>
                </c:pt>
                <c:pt idx="316">
                  <c:v>43138.583333333336</c:v>
                </c:pt>
                <c:pt idx="317">
                  <c:v>43138.604166666664</c:v>
                </c:pt>
                <c:pt idx="318">
                  <c:v>43138.625</c:v>
                </c:pt>
                <c:pt idx="319">
                  <c:v>43138.645833333336</c:v>
                </c:pt>
                <c:pt idx="320">
                  <c:v>43138.666666666664</c:v>
                </c:pt>
                <c:pt idx="321">
                  <c:v>43138.6875</c:v>
                </c:pt>
                <c:pt idx="322">
                  <c:v>43138.708333333336</c:v>
                </c:pt>
                <c:pt idx="323">
                  <c:v>43138.729166666664</c:v>
                </c:pt>
                <c:pt idx="324">
                  <c:v>43138.75</c:v>
                </c:pt>
                <c:pt idx="325">
                  <c:v>43138.770833333336</c:v>
                </c:pt>
                <c:pt idx="326">
                  <c:v>43138.791666666664</c:v>
                </c:pt>
                <c:pt idx="327">
                  <c:v>43138.8125</c:v>
                </c:pt>
                <c:pt idx="328">
                  <c:v>43138.833333333336</c:v>
                </c:pt>
                <c:pt idx="329">
                  <c:v>43138.854166666664</c:v>
                </c:pt>
                <c:pt idx="330">
                  <c:v>43138.875</c:v>
                </c:pt>
                <c:pt idx="331">
                  <c:v>43138.895833333336</c:v>
                </c:pt>
                <c:pt idx="332">
                  <c:v>43138.916666666664</c:v>
                </c:pt>
                <c:pt idx="333">
                  <c:v>43138.9375</c:v>
                </c:pt>
                <c:pt idx="334">
                  <c:v>43138.958333333336</c:v>
                </c:pt>
                <c:pt idx="335">
                  <c:v>43138.979166666664</c:v>
                </c:pt>
                <c:pt idx="336">
                  <c:v>43139</c:v>
                </c:pt>
                <c:pt idx="337">
                  <c:v>43139.020833333336</c:v>
                </c:pt>
                <c:pt idx="338">
                  <c:v>43139.041666666664</c:v>
                </c:pt>
                <c:pt idx="339">
                  <c:v>43139.0625</c:v>
                </c:pt>
                <c:pt idx="340">
                  <c:v>43139.083333333336</c:v>
                </c:pt>
                <c:pt idx="341">
                  <c:v>43139.104166666664</c:v>
                </c:pt>
                <c:pt idx="342">
                  <c:v>43139.125</c:v>
                </c:pt>
                <c:pt idx="343">
                  <c:v>43139.145833333336</c:v>
                </c:pt>
                <c:pt idx="344">
                  <c:v>43139.166666666664</c:v>
                </c:pt>
                <c:pt idx="345">
                  <c:v>43139.1875</c:v>
                </c:pt>
                <c:pt idx="346">
                  <c:v>43139.208333333336</c:v>
                </c:pt>
                <c:pt idx="347">
                  <c:v>43139.229166666664</c:v>
                </c:pt>
                <c:pt idx="348">
                  <c:v>43139.25</c:v>
                </c:pt>
                <c:pt idx="349">
                  <c:v>43139.270833333336</c:v>
                </c:pt>
                <c:pt idx="350">
                  <c:v>43139.291666666664</c:v>
                </c:pt>
                <c:pt idx="351">
                  <c:v>43139.3125</c:v>
                </c:pt>
                <c:pt idx="352">
                  <c:v>43139.333333333336</c:v>
                </c:pt>
                <c:pt idx="353">
                  <c:v>43139.354166666664</c:v>
                </c:pt>
                <c:pt idx="354">
                  <c:v>43139.375</c:v>
                </c:pt>
                <c:pt idx="355">
                  <c:v>43139.395833333336</c:v>
                </c:pt>
                <c:pt idx="356">
                  <c:v>43139.416666666664</c:v>
                </c:pt>
                <c:pt idx="357">
                  <c:v>43139.4375</c:v>
                </c:pt>
                <c:pt idx="358">
                  <c:v>43139.458333333336</c:v>
                </c:pt>
                <c:pt idx="359">
                  <c:v>43139.479166666664</c:v>
                </c:pt>
                <c:pt idx="360">
                  <c:v>43139.5</c:v>
                </c:pt>
                <c:pt idx="361">
                  <c:v>43139.520833333336</c:v>
                </c:pt>
                <c:pt idx="362">
                  <c:v>43139.541666666664</c:v>
                </c:pt>
                <c:pt idx="363">
                  <c:v>43139.5625</c:v>
                </c:pt>
                <c:pt idx="364">
                  <c:v>43139.583333333336</c:v>
                </c:pt>
                <c:pt idx="365">
                  <c:v>43139.604166666664</c:v>
                </c:pt>
                <c:pt idx="366">
                  <c:v>43139.625</c:v>
                </c:pt>
                <c:pt idx="367">
                  <c:v>43139.645833333336</c:v>
                </c:pt>
                <c:pt idx="368">
                  <c:v>43139.666666666664</c:v>
                </c:pt>
                <c:pt idx="369">
                  <c:v>43139.6875</c:v>
                </c:pt>
                <c:pt idx="370">
                  <c:v>43139.708333333336</c:v>
                </c:pt>
                <c:pt idx="371">
                  <c:v>43139.729166666664</c:v>
                </c:pt>
                <c:pt idx="372">
                  <c:v>43139.75</c:v>
                </c:pt>
                <c:pt idx="373">
                  <c:v>43139.770833333336</c:v>
                </c:pt>
                <c:pt idx="374">
                  <c:v>43139.791666666664</c:v>
                </c:pt>
                <c:pt idx="375">
                  <c:v>43139.8125</c:v>
                </c:pt>
                <c:pt idx="376">
                  <c:v>43139.833333333336</c:v>
                </c:pt>
                <c:pt idx="377">
                  <c:v>43139.854166666664</c:v>
                </c:pt>
                <c:pt idx="378">
                  <c:v>43139.875</c:v>
                </c:pt>
                <c:pt idx="379">
                  <c:v>43139.895833333336</c:v>
                </c:pt>
                <c:pt idx="380">
                  <c:v>43139.916666666664</c:v>
                </c:pt>
                <c:pt idx="381">
                  <c:v>43139.9375</c:v>
                </c:pt>
                <c:pt idx="382">
                  <c:v>43139.958333333336</c:v>
                </c:pt>
                <c:pt idx="383">
                  <c:v>43139.979166666664</c:v>
                </c:pt>
                <c:pt idx="384">
                  <c:v>43140</c:v>
                </c:pt>
                <c:pt idx="385">
                  <c:v>43140.020833333336</c:v>
                </c:pt>
                <c:pt idx="386">
                  <c:v>43140.041666666664</c:v>
                </c:pt>
                <c:pt idx="387">
                  <c:v>43140.0625</c:v>
                </c:pt>
                <c:pt idx="388">
                  <c:v>43140.083333333336</c:v>
                </c:pt>
                <c:pt idx="389">
                  <c:v>43140.104166666664</c:v>
                </c:pt>
                <c:pt idx="390">
                  <c:v>43140.125</c:v>
                </c:pt>
                <c:pt idx="391">
                  <c:v>43140.145833333336</c:v>
                </c:pt>
                <c:pt idx="392">
                  <c:v>43140.166666666664</c:v>
                </c:pt>
                <c:pt idx="393">
                  <c:v>43140.1875</c:v>
                </c:pt>
                <c:pt idx="394">
                  <c:v>43140.208333333336</c:v>
                </c:pt>
                <c:pt idx="395">
                  <c:v>43140.229166666664</c:v>
                </c:pt>
                <c:pt idx="396">
                  <c:v>43140.25</c:v>
                </c:pt>
                <c:pt idx="397">
                  <c:v>43140.270833333336</c:v>
                </c:pt>
                <c:pt idx="398">
                  <c:v>43140.291666666664</c:v>
                </c:pt>
                <c:pt idx="399">
                  <c:v>43140.3125</c:v>
                </c:pt>
                <c:pt idx="400">
                  <c:v>43140.333333333336</c:v>
                </c:pt>
                <c:pt idx="401">
                  <c:v>43140.354166666664</c:v>
                </c:pt>
                <c:pt idx="402">
                  <c:v>43140.375</c:v>
                </c:pt>
                <c:pt idx="403">
                  <c:v>43140.395833333336</c:v>
                </c:pt>
                <c:pt idx="404">
                  <c:v>43140.416666666664</c:v>
                </c:pt>
                <c:pt idx="405">
                  <c:v>43140.4375</c:v>
                </c:pt>
                <c:pt idx="406">
                  <c:v>43140.458333333336</c:v>
                </c:pt>
                <c:pt idx="407">
                  <c:v>43140.479166666664</c:v>
                </c:pt>
                <c:pt idx="408">
                  <c:v>43140.5</c:v>
                </c:pt>
                <c:pt idx="409">
                  <c:v>43140.520833333336</c:v>
                </c:pt>
                <c:pt idx="410">
                  <c:v>43140.541666666664</c:v>
                </c:pt>
                <c:pt idx="411">
                  <c:v>43140.5625</c:v>
                </c:pt>
                <c:pt idx="412">
                  <c:v>43140.583333333336</c:v>
                </c:pt>
                <c:pt idx="413">
                  <c:v>43140.604166666664</c:v>
                </c:pt>
                <c:pt idx="414">
                  <c:v>43140.625</c:v>
                </c:pt>
                <c:pt idx="415">
                  <c:v>43140.645833333336</c:v>
                </c:pt>
                <c:pt idx="416">
                  <c:v>43140.666666666664</c:v>
                </c:pt>
                <c:pt idx="417">
                  <c:v>43140.6875</c:v>
                </c:pt>
                <c:pt idx="418">
                  <c:v>43140.708333333336</c:v>
                </c:pt>
                <c:pt idx="419">
                  <c:v>43140.729166666664</c:v>
                </c:pt>
                <c:pt idx="420">
                  <c:v>43140.75</c:v>
                </c:pt>
                <c:pt idx="421">
                  <c:v>43140.770833333336</c:v>
                </c:pt>
                <c:pt idx="422">
                  <c:v>43140.791666666664</c:v>
                </c:pt>
                <c:pt idx="423">
                  <c:v>43140.8125</c:v>
                </c:pt>
                <c:pt idx="424">
                  <c:v>43140.833333333336</c:v>
                </c:pt>
                <c:pt idx="425">
                  <c:v>43140.854166666664</c:v>
                </c:pt>
                <c:pt idx="426">
                  <c:v>43140.875</c:v>
                </c:pt>
                <c:pt idx="427">
                  <c:v>43140.895833333336</c:v>
                </c:pt>
                <c:pt idx="428">
                  <c:v>43140.916666666664</c:v>
                </c:pt>
                <c:pt idx="429">
                  <c:v>43140.9375</c:v>
                </c:pt>
                <c:pt idx="430">
                  <c:v>43140.958333333336</c:v>
                </c:pt>
                <c:pt idx="431">
                  <c:v>43140.979166666664</c:v>
                </c:pt>
                <c:pt idx="432">
                  <c:v>43141</c:v>
                </c:pt>
                <c:pt idx="433">
                  <c:v>43141.020833333336</c:v>
                </c:pt>
                <c:pt idx="434">
                  <c:v>43141.041666666664</c:v>
                </c:pt>
                <c:pt idx="435">
                  <c:v>43141.0625</c:v>
                </c:pt>
                <c:pt idx="436">
                  <c:v>43141.083333333336</c:v>
                </c:pt>
                <c:pt idx="437">
                  <c:v>43141.104166666664</c:v>
                </c:pt>
                <c:pt idx="438">
                  <c:v>43141.125</c:v>
                </c:pt>
                <c:pt idx="439">
                  <c:v>43141.145833333336</c:v>
                </c:pt>
                <c:pt idx="440">
                  <c:v>43141.166666666664</c:v>
                </c:pt>
                <c:pt idx="441">
                  <c:v>43141.1875</c:v>
                </c:pt>
                <c:pt idx="442">
                  <c:v>43141.208333333336</c:v>
                </c:pt>
                <c:pt idx="443">
                  <c:v>43141.229166666664</c:v>
                </c:pt>
                <c:pt idx="444">
                  <c:v>43141.25</c:v>
                </c:pt>
                <c:pt idx="445">
                  <c:v>43141.270833333336</c:v>
                </c:pt>
                <c:pt idx="446">
                  <c:v>43141.291666666664</c:v>
                </c:pt>
                <c:pt idx="447">
                  <c:v>43141.3125</c:v>
                </c:pt>
                <c:pt idx="448">
                  <c:v>43141.333333333336</c:v>
                </c:pt>
                <c:pt idx="449">
                  <c:v>43141.354166666664</c:v>
                </c:pt>
                <c:pt idx="450">
                  <c:v>43141.375</c:v>
                </c:pt>
                <c:pt idx="451">
                  <c:v>43141.395833333336</c:v>
                </c:pt>
                <c:pt idx="452">
                  <c:v>43141.416666666664</c:v>
                </c:pt>
                <c:pt idx="453">
                  <c:v>43141.4375</c:v>
                </c:pt>
                <c:pt idx="454">
                  <c:v>43141.458333333336</c:v>
                </c:pt>
                <c:pt idx="455">
                  <c:v>43141.479166666664</c:v>
                </c:pt>
                <c:pt idx="456">
                  <c:v>43141.5</c:v>
                </c:pt>
                <c:pt idx="457">
                  <c:v>43141.520833333336</c:v>
                </c:pt>
                <c:pt idx="458">
                  <c:v>43141.541666666664</c:v>
                </c:pt>
                <c:pt idx="459">
                  <c:v>43141.5625</c:v>
                </c:pt>
                <c:pt idx="460">
                  <c:v>43141.583333333336</c:v>
                </c:pt>
                <c:pt idx="461">
                  <c:v>43141.604166666664</c:v>
                </c:pt>
                <c:pt idx="462">
                  <c:v>43141.625</c:v>
                </c:pt>
                <c:pt idx="463">
                  <c:v>43141.645833333336</c:v>
                </c:pt>
                <c:pt idx="464">
                  <c:v>43141.666666666664</c:v>
                </c:pt>
                <c:pt idx="465">
                  <c:v>43141.6875</c:v>
                </c:pt>
                <c:pt idx="466">
                  <c:v>43141.708333333336</c:v>
                </c:pt>
                <c:pt idx="467">
                  <c:v>43141.729166666664</c:v>
                </c:pt>
                <c:pt idx="468">
                  <c:v>43141.75</c:v>
                </c:pt>
                <c:pt idx="469">
                  <c:v>43141.770833333336</c:v>
                </c:pt>
                <c:pt idx="470">
                  <c:v>43141.791666666664</c:v>
                </c:pt>
                <c:pt idx="471">
                  <c:v>43141.8125</c:v>
                </c:pt>
                <c:pt idx="472">
                  <c:v>43141.833333333336</c:v>
                </c:pt>
                <c:pt idx="473">
                  <c:v>43141.854166666664</c:v>
                </c:pt>
                <c:pt idx="474">
                  <c:v>43141.875</c:v>
                </c:pt>
                <c:pt idx="475">
                  <c:v>43141.895833333336</c:v>
                </c:pt>
                <c:pt idx="476">
                  <c:v>43141.916666666664</c:v>
                </c:pt>
                <c:pt idx="477">
                  <c:v>43141.9375</c:v>
                </c:pt>
                <c:pt idx="478">
                  <c:v>43141.958333333336</c:v>
                </c:pt>
                <c:pt idx="479">
                  <c:v>43141.979166666664</c:v>
                </c:pt>
                <c:pt idx="480">
                  <c:v>43142</c:v>
                </c:pt>
                <c:pt idx="481">
                  <c:v>43142.020833333336</c:v>
                </c:pt>
                <c:pt idx="482">
                  <c:v>43142.041666666664</c:v>
                </c:pt>
                <c:pt idx="483">
                  <c:v>43142.0625</c:v>
                </c:pt>
                <c:pt idx="484">
                  <c:v>43142.083333333336</c:v>
                </c:pt>
                <c:pt idx="485">
                  <c:v>43142.104166666664</c:v>
                </c:pt>
                <c:pt idx="486">
                  <c:v>43142.125</c:v>
                </c:pt>
                <c:pt idx="487">
                  <c:v>43142.145833333336</c:v>
                </c:pt>
                <c:pt idx="488">
                  <c:v>43142.166666666664</c:v>
                </c:pt>
                <c:pt idx="489">
                  <c:v>43142.1875</c:v>
                </c:pt>
                <c:pt idx="490">
                  <c:v>43142.208333333336</c:v>
                </c:pt>
                <c:pt idx="491">
                  <c:v>43142.229166666664</c:v>
                </c:pt>
                <c:pt idx="492">
                  <c:v>43142.25</c:v>
                </c:pt>
                <c:pt idx="493">
                  <c:v>43142.270833333336</c:v>
                </c:pt>
                <c:pt idx="494">
                  <c:v>43142.291666666664</c:v>
                </c:pt>
                <c:pt idx="495">
                  <c:v>43142.3125</c:v>
                </c:pt>
                <c:pt idx="496">
                  <c:v>43142.333333333336</c:v>
                </c:pt>
                <c:pt idx="497">
                  <c:v>43142.354166666664</c:v>
                </c:pt>
                <c:pt idx="498">
                  <c:v>43142.375</c:v>
                </c:pt>
                <c:pt idx="499">
                  <c:v>43142.395833333336</c:v>
                </c:pt>
                <c:pt idx="500">
                  <c:v>43142.416666666664</c:v>
                </c:pt>
                <c:pt idx="501">
                  <c:v>43142.4375</c:v>
                </c:pt>
                <c:pt idx="502">
                  <c:v>43142.458333333336</c:v>
                </c:pt>
                <c:pt idx="503">
                  <c:v>43142.479166666664</c:v>
                </c:pt>
                <c:pt idx="504">
                  <c:v>43142.5</c:v>
                </c:pt>
                <c:pt idx="505">
                  <c:v>43142.520833333336</c:v>
                </c:pt>
                <c:pt idx="506">
                  <c:v>43142.541666666664</c:v>
                </c:pt>
                <c:pt idx="507">
                  <c:v>43142.5625</c:v>
                </c:pt>
                <c:pt idx="508">
                  <c:v>43142.583333333336</c:v>
                </c:pt>
                <c:pt idx="509">
                  <c:v>43142.604166666664</c:v>
                </c:pt>
                <c:pt idx="510">
                  <c:v>43142.625</c:v>
                </c:pt>
                <c:pt idx="511">
                  <c:v>43142.645833333336</c:v>
                </c:pt>
                <c:pt idx="512">
                  <c:v>43142.666666666664</c:v>
                </c:pt>
                <c:pt idx="513">
                  <c:v>43142.6875</c:v>
                </c:pt>
                <c:pt idx="514">
                  <c:v>43142.708333333336</c:v>
                </c:pt>
                <c:pt idx="515">
                  <c:v>43142.729166666664</c:v>
                </c:pt>
                <c:pt idx="516">
                  <c:v>43142.75</c:v>
                </c:pt>
                <c:pt idx="517">
                  <c:v>43142.770833333336</c:v>
                </c:pt>
                <c:pt idx="518">
                  <c:v>43142.791666666664</c:v>
                </c:pt>
                <c:pt idx="519">
                  <c:v>43142.8125</c:v>
                </c:pt>
                <c:pt idx="520">
                  <c:v>43142.833333333336</c:v>
                </c:pt>
                <c:pt idx="521">
                  <c:v>43142.854166666664</c:v>
                </c:pt>
                <c:pt idx="522">
                  <c:v>43142.875</c:v>
                </c:pt>
                <c:pt idx="523">
                  <c:v>43142.895833333336</c:v>
                </c:pt>
                <c:pt idx="524">
                  <c:v>43142.916666666664</c:v>
                </c:pt>
                <c:pt idx="525">
                  <c:v>43142.9375</c:v>
                </c:pt>
                <c:pt idx="526">
                  <c:v>43142.958333333336</c:v>
                </c:pt>
                <c:pt idx="527">
                  <c:v>43142.979166666664</c:v>
                </c:pt>
                <c:pt idx="528">
                  <c:v>43143</c:v>
                </c:pt>
                <c:pt idx="529">
                  <c:v>43143.020833333336</c:v>
                </c:pt>
                <c:pt idx="530">
                  <c:v>43143.041666666664</c:v>
                </c:pt>
                <c:pt idx="531">
                  <c:v>43143.0625</c:v>
                </c:pt>
                <c:pt idx="532">
                  <c:v>43143.083333333336</c:v>
                </c:pt>
                <c:pt idx="533">
                  <c:v>43143.104166666664</c:v>
                </c:pt>
                <c:pt idx="534">
                  <c:v>43143.125</c:v>
                </c:pt>
                <c:pt idx="535">
                  <c:v>43143.145833333336</c:v>
                </c:pt>
                <c:pt idx="536">
                  <c:v>43143.166666666664</c:v>
                </c:pt>
                <c:pt idx="537">
                  <c:v>43143.1875</c:v>
                </c:pt>
                <c:pt idx="538">
                  <c:v>43143.208333333336</c:v>
                </c:pt>
                <c:pt idx="539">
                  <c:v>43143.229166666664</c:v>
                </c:pt>
                <c:pt idx="540">
                  <c:v>43143.25</c:v>
                </c:pt>
                <c:pt idx="541">
                  <c:v>43143.270833333336</c:v>
                </c:pt>
                <c:pt idx="542">
                  <c:v>43143.291666666664</c:v>
                </c:pt>
                <c:pt idx="543">
                  <c:v>43143.3125</c:v>
                </c:pt>
                <c:pt idx="544">
                  <c:v>43143.333333333336</c:v>
                </c:pt>
                <c:pt idx="545">
                  <c:v>43143.354166666664</c:v>
                </c:pt>
                <c:pt idx="546">
                  <c:v>43143.375</c:v>
                </c:pt>
                <c:pt idx="547">
                  <c:v>43143.395833333336</c:v>
                </c:pt>
                <c:pt idx="548">
                  <c:v>43143.416666666664</c:v>
                </c:pt>
                <c:pt idx="549">
                  <c:v>43143.4375</c:v>
                </c:pt>
                <c:pt idx="550">
                  <c:v>43143.458333333336</c:v>
                </c:pt>
                <c:pt idx="551">
                  <c:v>43143.479166666664</c:v>
                </c:pt>
                <c:pt idx="552">
                  <c:v>43143.5</c:v>
                </c:pt>
                <c:pt idx="553">
                  <c:v>43143.520833333336</c:v>
                </c:pt>
                <c:pt idx="554">
                  <c:v>43143.541666666664</c:v>
                </c:pt>
                <c:pt idx="555">
                  <c:v>43143.5625</c:v>
                </c:pt>
                <c:pt idx="556">
                  <c:v>43143.583333333336</c:v>
                </c:pt>
                <c:pt idx="557">
                  <c:v>43143.604166666664</c:v>
                </c:pt>
                <c:pt idx="558">
                  <c:v>43143.625</c:v>
                </c:pt>
                <c:pt idx="559">
                  <c:v>43143.645833333336</c:v>
                </c:pt>
                <c:pt idx="560">
                  <c:v>43143.666666666664</c:v>
                </c:pt>
                <c:pt idx="561">
                  <c:v>43143.6875</c:v>
                </c:pt>
                <c:pt idx="562">
                  <c:v>43143.708333333336</c:v>
                </c:pt>
                <c:pt idx="563">
                  <c:v>43143.729166666664</c:v>
                </c:pt>
                <c:pt idx="564">
                  <c:v>43143.75</c:v>
                </c:pt>
                <c:pt idx="565">
                  <c:v>43143.770833333336</c:v>
                </c:pt>
                <c:pt idx="566">
                  <c:v>43143.791666666664</c:v>
                </c:pt>
                <c:pt idx="567">
                  <c:v>43143.8125</c:v>
                </c:pt>
                <c:pt idx="568">
                  <c:v>43143.833333333336</c:v>
                </c:pt>
                <c:pt idx="569">
                  <c:v>43143.854166666664</c:v>
                </c:pt>
                <c:pt idx="570">
                  <c:v>43143.875</c:v>
                </c:pt>
                <c:pt idx="571">
                  <c:v>43143.895833333336</c:v>
                </c:pt>
                <c:pt idx="572">
                  <c:v>43143.916666666664</c:v>
                </c:pt>
                <c:pt idx="573">
                  <c:v>43143.9375</c:v>
                </c:pt>
                <c:pt idx="574">
                  <c:v>43143.958333333336</c:v>
                </c:pt>
                <c:pt idx="575">
                  <c:v>43143.979166666664</c:v>
                </c:pt>
                <c:pt idx="576">
                  <c:v>43144</c:v>
                </c:pt>
                <c:pt idx="577">
                  <c:v>43144.020833333336</c:v>
                </c:pt>
                <c:pt idx="578">
                  <c:v>43144.041666666664</c:v>
                </c:pt>
                <c:pt idx="579">
                  <c:v>43144.0625</c:v>
                </c:pt>
                <c:pt idx="580">
                  <c:v>43144.083333333336</c:v>
                </c:pt>
                <c:pt idx="581">
                  <c:v>43144.104166666664</c:v>
                </c:pt>
                <c:pt idx="582">
                  <c:v>43144.125</c:v>
                </c:pt>
                <c:pt idx="583">
                  <c:v>43144.145833333336</c:v>
                </c:pt>
                <c:pt idx="584">
                  <c:v>43144.166666666664</c:v>
                </c:pt>
                <c:pt idx="585">
                  <c:v>43144.1875</c:v>
                </c:pt>
                <c:pt idx="586">
                  <c:v>43144.208333333336</c:v>
                </c:pt>
                <c:pt idx="587">
                  <c:v>43144.229166666664</c:v>
                </c:pt>
                <c:pt idx="588">
                  <c:v>43144.25</c:v>
                </c:pt>
                <c:pt idx="589">
                  <c:v>43144.270833333336</c:v>
                </c:pt>
                <c:pt idx="590">
                  <c:v>43144.291666666664</c:v>
                </c:pt>
                <c:pt idx="591">
                  <c:v>43144.3125</c:v>
                </c:pt>
                <c:pt idx="592">
                  <c:v>43144.333333333336</c:v>
                </c:pt>
                <c:pt idx="593">
                  <c:v>43144.354166666664</c:v>
                </c:pt>
                <c:pt idx="594">
                  <c:v>43144.375</c:v>
                </c:pt>
                <c:pt idx="595">
                  <c:v>43144.395833333336</c:v>
                </c:pt>
                <c:pt idx="596">
                  <c:v>43144.416666666664</c:v>
                </c:pt>
                <c:pt idx="597">
                  <c:v>43144.4375</c:v>
                </c:pt>
                <c:pt idx="598">
                  <c:v>43144.458333333336</c:v>
                </c:pt>
                <c:pt idx="599">
                  <c:v>43144.479166666664</c:v>
                </c:pt>
                <c:pt idx="600">
                  <c:v>43144.5</c:v>
                </c:pt>
                <c:pt idx="601">
                  <c:v>43144.520833333336</c:v>
                </c:pt>
                <c:pt idx="602">
                  <c:v>43144.541666666664</c:v>
                </c:pt>
                <c:pt idx="603">
                  <c:v>43144.5625</c:v>
                </c:pt>
                <c:pt idx="604">
                  <c:v>43144.583333333336</c:v>
                </c:pt>
                <c:pt idx="605">
                  <c:v>43144.604166666664</c:v>
                </c:pt>
                <c:pt idx="606">
                  <c:v>43144.625</c:v>
                </c:pt>
                <c:pt idx="607">
                  <c:v>43144.645833333336</c:v>
                </c:pt>
                <c:pt idx="608">
                  <c:v>43144.666666666664</c:v>
                </c:pt>
                <c:pt idx="609">
                  <c:v>43144.6875</c:v>
                </c:pt>
                <c:pt idx="610">
                  <c:v>43144.708333333336</c:v>
                </c:pt>
                <c:pt idx="611">
                  <c:v>43144.729166666664</c:v>
                </c:pt>
                <c:pt idx="612">
                  <c:v>43144.75</c:v>
                </c:pt>
                <c:pt idx="613">
                  <c:v>43144.770833333336</c:v>
                </c:pt>
                <c:pt idx="614">
                  <c:v>43144.791666666664</c:v>
                </c:pt>
                <c:pt idx="615">
                  <c:v>43144.8125</c:v>
                </c:pt>
                <c:pt idx="616">
                  <c:v>43144.833333333336</c:v>
                </c:pt>
                <c:pt idx="617">
                  <c:v>43144.854166666664</c:v>
                </c:pt>
                <c:pt idx="618">
                  <c:v>43144.875</c:v>
                </c:pt>
                <c:pt idx="619">
                  <c:v>43144.895833333336</c:v>
                </c:pt>
                <c:pt idx="620">
                  <c:v>43144.916666666664</c:v>
                </c:pt>
                <c:pt idx="621">
                  <c:v>43144.9375</c:v>
                </c:pt>
                <c:pt idx="622">
                  <c:v>43144.958333333336</c:v>
                </c:pt>
                <c:pt idx="623">
                  <c:v>43144.979166666664</c:v>
                </c:pt>
                <c:pt idx="624">
                  <c:v>43145</c:v>
                </c:pt>
                <c:pt idx="625">
                  <c:v>43145.020833333336</c:v>
                </c:pt>
                <c:pt idx="626">
                  <c:v>43145.041666666664</c:v>
                </c:pt>
                <c:pt idx="627">
                  <c:v>43145.0625</c:v>
                </c:pt>
                <c:pt idx="628">
                  <c:v>43145.083333333336</c:v>
                </c:pt>
                <c:pt idx="629">
                  <c:v>43145.104166666664</c:v>
                </c:pt>
                <c:pt idx="630">
                  <c:v>43145.125</c:v>
                </c:pt>
                <c:pt idx="631">
                  <c:v>43145.145833333336</c:v>
                </c:pt>
                <c:pt idx="632">
                  <c:v>43145.166666666664</c:v>
                </c:pt>
                <c:pt idx="633">
                  <c:v>43145.1875</c:v>
                </c:pt>
                <c:pt idx="634">
                  <c:v>43145.208333333336</c:v>
                </c:pt>
                <c:pt idx="635">
                  <c:v>43145.229166666664</c:v>
                </c:pt>
                <c:pt idx="636">
                  <c:v>43145.25</c:v>
                </c:pt>
                <c:pt idx="637">
                  <c:v>43145.270833333336</c:v>
                </c:pt>
                <c:pt idx="638">
                  <c:v>43145.291666666664</c:v>
                </c:pt>
                <c:pt idx="639">
                  <c:v>43145.3125</c:v>
                </c:pt>
                <c:pt idx="640">
                  <c:v>43145.333333333336</c:v>
                </c:pt>
                <c:pt idx="641">
                  <c:v>43145.354166666664</c:v>
                </c:pt>
                <c:pt idx="642">
                  <c:v>43145.375</c:v>
                </c:pt>
                <c:pt idx="643">
                  <c:v>43145.395833333336</c:v>
                </c:pt>
                <c:pt idx="644">
                  <c:v>43145.416666666664</c:v>
                </c:pt>
                <c:pt idx="645">
                  <c:v>43145.4375</c:v>
                </c:pt>
                <c:pt idx="646">
                  <c:v>43145.458333333336</c:v>
                </c:pt>
                <c:pt idx="647">
                  <c:v>43145.479166666664</c:v>
                </c:pt>
                <c:pt idx="648">
                  <c:v>43145.5</c:v>
                </c:pt>
                <c:pt idx="649">
                  <c:v>43145.520833333336</c:v>
                </c:pt>
                <c:pt idx="650">
                  <c:v>43145.541666666664</c:v>
                </c:pt>
                <c:pt idx="651">
                  <c:v>43145.5625</c:v>
                </c:pt>
                <c:pt idx="652">
                  <c:v>43145.583333333336</c:v>
                </c:pt>
                <c:pt idx="653">
                  <c:v>43145.604166666664</c:v>
                </c:pt>
                <c:pt idx="654">
                  <c:v>43145.625</c:v>
                </c:pt>
                <c:pt idx="655">
                  <c:v>43145.645833333336</c:v>
                </c:pt>
                <c:pt idx="656">
                  <c:v>43145.666666666664</c:v>
                </c:pt>
                <c:pt idx="657">
                  <c:v>43145.6875</c:v>
                </c:pt>
                <c:pt idx="658">
                  <c:v>43145.708333333336</c:v>
                </c:pt>
                <c:pt idx="659">
                  <c:v>43145.729166666664</c:v>
                </c:pt>
                <c:pt idx="660">
                  <c:v>43145.75</c:v>
                </c:pt>
                <c:pt idx="661">
                  <c:v>43145.770833333336</c:v>
                </c:pt>
                <c:pt idx="662">
                  <c:v>43145.791666666664</c:v>
                </c:pt>
                <c:pt idx="663">
                  <c:v>43145.8125</c:v>
                </c:pt>
                <c:pt idx="664">
                  <c:v>43145.833333333336</c:v>
                </c:pt>
                <c:pt idx="665">
                  <c:v>43145.854166666664</c:v>
                </c:pt>
                <c:pt idx="666">
                  <c:v>43145.875</c:v>
                </c:pt>
                <c:pt idx="667">
                  <c:v>43145.895833333336</c:v>
                </c:pt>
                <c:pt idx="668">
                  <c:v>43145.916666666664</c:v>
                </c:pt>
                <c:pt idx="669">
                  <c:v>43145.9375</c:v>
                </c:pt>
                <c:pt idx="670">
                  <c:v>43145.958333333336</c:v>
                </c:pt>
                <c:pt idx="671">
                  <c:v>43145.979166666664</c:v>
                </c:pt>
                <c:pt idx="672">
                  <c:v>43146</c:v>
                </c:pt>
                <c:pt idx="673">
                  <c:v>43146.020833333336</c:v>
                </c:pt>
                <c:pt idx="674">
                  <c:v>43146.041666666664</c:v>
                </c:pt>
                <c:pt idx="675">
                  <c:v>43146.0625</c:v>
                </c:pt>
                <c:pt idx="676">
                  <c:v>43146.083333333336</c:v>
                </c:pt>
                <c:pt idx="677">
                  <c:v>43146.104166666664</c:v>
                </c:pt>
                <c:pt idx="678">
                  <c:v>43146.125</c:v>
                </c:pt>
                <c:pt idx="679">
                  <c:v>43146.145833333336</c:v>
                </c:pt>
                <c:pt idx="680">
                  <c:v>43146.166666666664</c:v>
                </c:pt>
                <c:pt idx="681">
                  <c:v>43146.1875</c:v>
                </c:pt>
                <c:pt idx="682">
                  <c:v>43146.208333333336</c:v>
                </c:pt>
                <c:pt idx="683">
                  <c:v>43146.229166666664</c:v>
                </c:pt>
                <c:pt idx="684">
                  <c:v>43146.25</c:v>
                </c:pt>
                <c:pt idx="685">
                  <c:v>43146.270833333336</c:v>
                </c:pt>
                <c:pt idx="686">
                  <c:v>43146.291666666664</c:v>
                </c:pt>
                <c:pt idx="687">
                  <c:v>43146.3125</c:v>
                </c:pt>
                <c:pt idx="688">
                  <c:v>43146.333333333336</c:v>
                </c:pt>
                <c:pt idx="689">
                  <c:v>43146.354166666664</c:v>
                </c:pt>
                <c:pt idx="690">
                  <c:v>43146.375</c:v>
                </c:pt>
                <c:pt idx="691">
                  <c:v>43146.395833333336</c:v>
                </c:pt>
                <c:pt idx="692">
                  <c:v>43146.416666666664</c:v>
                </c:pt>
                <c:pt idx="693">
                  <c:v>43146.4375</c:v>
                </c:pt>
                <c:pt idx="694">
                  <c:v>43146.458333333336</c:v>
                </c:pt>
                <c:pt idx="695">
                  <c:v>43146.479166666664</c:v>
                </c:pt>
                <c:pt idx="696">
                  <c:v>43146.5</c:v>
                </c:pt>
                <c:pt idx="697">
                  <c:v>43146.520833333336</c:v>
                </c:pt>
                <c:pt idx="698">
                  <c:v>43146.541666666664</c:v>
                </c:pt>
                <c:pt idx="699">
                  <c:v>43146.5625</c:v>
                </c:pt>
                <c:pt idx="700">
                  <c:v>43146.583333333336</c:v>
                </c:pt>
                <c:pt idx="701">
                  <c:v>43146.604166666664</c:v>
                </c:pt>
                <c:pt idx="702">
                  <c:v>43146.625</c:v>
                </c:pt>
                <c:pt idx="703">
                  <c:v>43146.645833333336</c:v>
                </c:pt>
                <c:pt idx="704">
                  <c:v>43146.666666666664</c:v>
                </c:pt>
                <c:pt idx="705">
                  <c:v>43146.6875</c:v>
                </c:pt>
                <c:pt idx="706">
                  <c:v>43146.708333333336</c:v>
                </c:pt>
                <c:pt idx="707">
                  <c:v>43146.729166666664</c:v>
                </c:pt>
                <c:pt idx="708">
                  <c:v>43146.75</c:v>
                </c:pt>
                <c:pt idx="709">
                  <c:v>43146.770833333336</c:v>
                </c:pt>
                <c:pt idx="710">
                  <c:v>43146.791666666664</c:v>
                </c:pt>
                <c:pt idx="711">
                  <c:v>43146.8125</c:v>
                </c:pt>
                <c:pt idx="712">
                  <c:v>43146.833333333336</c:v>
                </c:pt>
                <c:pt idx="713">
                  <c:v>43146.854166666664</c:v>
                </c:pt>
                <c:pt idx="714">
                  <c:v>43146.875</c:v>
                </c:pt>
                <c:pt idx="715">
                  <c:v>43146.895833333336</c:v>
                </c:pt>
                <c:pt idx="716">
                  <c:v>43146.916666666664</c:v>
                </c:pt>
                <c:pt idx="717">
                  <c:v>43146.9375</c:v>
                </c:pt>
                <c:pt idx="718">
                  <c:v>43146.958333333336</c:v>
                </c:pt>
                <c:pt idx="719">
                  <c:v>43146.979166666664</c:v>
                </c:pt>
                <c:pt idx="720">
                  <c:v>43147</c:v>
                </c:pt>
                <c:pt idx="721">
                  <c:v>43147.020833333336</c:v>
                </c:pt>
                <c:pt idx="722">
                  <c:v>43147.041666666664</c:v>
                </c:pt>
                <c:pt idx="723">
                  <c:v>43147.0625</c:v>
                </c:pt>
                <c:pt idx="724">
                  <c:v>43147.083333333336</c:v>
                </c:pt>
                <c:pt idx="725">
                  <c:v>43147.104166666664</c:v>
                </c:pt>
                <c:pt idx="726">
                  <c:v>43147.125</c:v>
                </c:pt>
                <c:pt idx="727">
                  <c:v>43147.145833333336</c:v>
                </c:pt>
                <c:pt idx="728">
                  <c:v>43147.166666666664</c:v>
                </c:pt>
                <c:pt idx="729">
                  <c:v>43147.1875</c:v>
                </c:pt>
                <c:pt idx="730">
                  <c:v>43147.208333333336</c:v>
                </c:pt>
                <c:pt idx="731">
                  <c:v>43147.229166666664</c:v>
                </c:pt>
                <c:pt idx="732">
                  <c:v>43147.25</c:v>
                </c:pt>
                <c:pt idx="733">
                  <c:v>43147.270833333336</c:v>
                </c:pt>
                <c:pt idx="734">
                  <c:v>43147.291666666664</c:v>
                </c:pt>
                <c:pt idx="735">
                  <c:v>43147.3125</c:v>
                </c:pt>
                <c:pt idx="736">
                  <c:v>43147.333333333336</c:v>
                </c:pt>
                <c:pt idx="737">
                  <c:v>43147.354166666664</c:v>
                </c:pt>
                <c:pt idx="738">
                  <c:v>43147.375</c:v>
                </c:pt>
                <c:pt idx="739">
                  <c:v>43147.395833333336</c:v>
                </c:pt>
                <c:pt idx="740">
                  <c:v>43147.416666666664</c:v>
                </c:pt>
                <c:pt idx="741">
                  <c:v>43147.4375</c:v>
                </c:pt>
                <c:pt idx="742">
                  <c:v>43147.458333333336</c:v>
                </c:pt>
                <c:pt idx="743">
                  <c:v>43147.479166666664</c:v>
                </c:pt>
                <c:pt idx="744">
                  <c:v>43147.5</c:v>
                </c:pt>
                <c:pt idx="745">
                  <c:v>43147.520833333336</c:v>
                </c:pt>
                <c:pt idx="746">
                  <c:v>43147.541666666664</c:v>
                </c:pt>
                <c:pt idx="747">
                  <c:v>43147.5625</c:v>
                </c:pt>
                <c:pt idx="748">
                  <c:v>43147.583333333336</c:v>
                </c:pt>
                <c:pt idx="749">
                  <c:v>43147.604166666664</c:v>
                </c:pt>
                <c:pt idx="750">
                  <c:v>43147.625</c:v>
                </c:pt>
                <c:pt idx="751">
                  <c:v>43147.645833333336</c:v>
                </c:pt>
                <c:pt idx="752">
                  <c:v>43147.666666666664</c:v>
                </c:pt>
                <c:pt idx="753">
                  <c:v>43147.6875</c:v>
                </c:pt>
                <c:pt idx="754">
                  <c:v>43147.708333333336</c:v>
                </c:pt>
                <c:pt idx="755">
                  <c:v>43147.729166666664</c:v>
                </c:pt>
                <c:pt idx="756">
                  <c:v>43147.75</c:v>
                </c:pt>
                <c:pt idx="757">
                  <c:v>43147.770833333336</c:v>
                </c:pt>
                <c:pt idx="758">
                  <c:v>43147.791666666664</c:v>
                </c:pt>
                <c:pt idx="759">
                  <c:v>43147.8125</c:v>
                </c:pt>
                <c:pt idx="760">
                  <c:v>43147.833333333336</c:v>
                </c:pt>
                <c:pt idx="761">
                  <c:v>43147.854166666664</c:v>
                </c:pt>
                <c:pt idx="762">
                  <c:v>43147.875</c:v>
                </c:pt>
                <c:pt idx="763">
                  <c:v>43147.895833333336</c:v>
                </c:pt>
                <c:pt idx="764">
                  <c:v>43147.916666666664</c:v>
                </c:pt>
                <c:pt idx="765">
                  <c:v>43147.9375</c:v>
                </c:pt>
                <c:pt idx="766">
                  <c:v>43147.958333333336</c:v>
                </c:pt>
                <c:pt idx="767">
                  <c:v>43147.979166666664</c:v>
                </c:pt>
                <c:pt idx="768">
                  <c:v>43148</c:v>
                </c:pt>
                <c:pt idx="769">
                  <c:v>43148.020833333336</c:v>
                </c:pt>
                <c:pt idx="770">
                  <c:v>43148.041666666664</c:v>
                </c:pt>
                <c:pt idx="771">
                  <c:v>43148.0625</c:v>
                </c:pt>
                <c:pt idx="772">
                  <c:v>43148.083333333336</c:v>
                </c:pt>
                <c:pt idx="773">
                  <c:v>43148.104166666664</c:v>
                </c:pt>
                <c:pt idx="774">
                  <c:v>43148.125</c:v>
                </c:pt>
                <c:pt idx="775">
                  <c:v>43148.145833333336</c:v>
                </c:pt>
                <c:pt idx="776">
                  <c:v>43148.166666666664</c:v>
                </c:pt>
                <c:pt idx="777">
                  <c:v>43148.1875</c:v>
                </c:pt>
                <c:pt idx="778">
                  <c:v>43148.208333333336</c:v>
                </c:pt>
                <c:pt idx="779">
                  <c:v>43148.229166666664</c:v>
                </c:pt>
                <c:pt idx="780">
                  <c:v>43148.25</c:v>
                </c:pt>
                <c:pt idx="781">
                  <c:v>43148.270833333336</c:v>
                </c:pt>
                <c:pt idx="782">
                  <c:v>43148.291666666664</c:v>
                </c:pt>
                <c:pt idx="783">
                  <c:v>43148.3125</c:v>
                </c:pt>
                <c:pt idx="784">
                  <c:v>43148.333333333336</c:v>
                </c:pt>
                <c:pt idx="785">
                  <c:v>43148.354166666664</c:v>
                </c:pt>
                <c:pt idx="786">
                  <c:v>43148.375</c:v>
                </c:pt>
                <c:pt idx="787">
                  <c:v>43148.395833333336</c:v>
                </c:pt>
                <c:pt idx="788">
                  <c:v>43148.416666666664</c:v>
                </c:pt>
                <c:pt idx="789">
                  <c:v>43148.4375</c:v>
                </c:pt>
                <c:pt idx="790">
                  <c:v>43148.458333333336</c:v>
                </c:pt>
                <c:pt idx="791">
                  <c:v>43148.479166666664</c:v>
                </c:pt>
                <c:pt idx="792">
                  <c:v>43148.5</c:v>
                </c:pt>
                <c:pt idx="793">
                  <c:v>43148.520833333336</c:v>
                </c:pt>
                <c:pt idx="794">
                  <c:v>43148.541666666664</c:v>
                </c:pt>
                <c:pt idx="795">
                  <c:v>43148.5625</c:v>
                </c:pt>
                <c:pt idx="796">
                  <c:v>43148.583333333336</c:v>
                </c:pt>
                <c:pt idx="797">
                  <c:v>43148.604166666664</c:v>
                </c:pt>
                <c:pt idx="798">
                  <c:v>43148.625</c:v>
                </c:pt>
                <c:pt idx="799">
                  <c:v>43148.645833333336</c:v>
                </c:pt>
                <c:pt idx="800">
                  <c:v>43148.666666666664</c:v>
                </c:pt>
                <c:pt idx="801">
                  <c:v>43148.6875</c:v>
                </c:pt>
                <c:pt idx="802">
                  <c:v>43148.708333333336</c:v>
                </c:pt>
                <c:pt idx="803">
                  <c:v>43148.729166666664</c:v>
                </c:pt>
                <c:pt idx="804">
                  <c:v>43148.75</c:v>
                </c:pt>
                <c:pt idx="805">
                  <c:v>43148.770833333336</c:v>
                </c:pt>
                <c:pt idx="806">
                  <c:v>43148.791666666664</c:v>
                </c:pt>
                <c:pt idx="807">
                  <c:v>43148.8125</c:v>
                </c:pt>
                <c:pt idx="808">
                  <c:v>43148.833333333336</c:v>
                </c:pt>
                <c:pt idx="809">
                  <c:v>43148.854166666664</c:v>
                </c:pt>
                <c:pt idx="810">
                  <c:v>43148.875</c:v>
                </c:pt>
                <c:pt idx="811">
                  <c:v>43148.895833333336</c:v>
                </c:pt>
                <c:pt idx="812">
                  <c:v>43148.916666666664</c:v>
                </c:pt>
                <c:pt idx="813">
                  <c:v>43148.9375</c:v>
                </c:pt>
                <c:pt idx="814">
                  <c:v>43148.958333333336</c:v>
                </c:pt>
                <c:pt idx="815">
                  <c:v>43148.979166666664</c:v>
                </c:pt>
                <c:pt idx="816">
                  <c:v>43149</c:v>
                </c:pt>
                <c:pt idx="817">
                  <c:v>43149.020833333336</c:v>
                </c:pt>
                <c:pt idx="818">
                  <c:v>43149.041666666664</c:v>
                </c:pt>
                <c:pt idx="819">
                  <c:v>43149.0625</c:v>
                </c:pt>
                <c:pt idx="820">
                  <c:v>43149.083333333336</c:v>
                </c:pt>
                <c:pt idx="821">
                  <c:v>43149.104166666664</c:v>
                </c:pt>
                <c:pt idx="822">
                  <c:v>43149.125</c:v>
                </c:pt>
                <c:pt idx="823">
                  <c:v>43149.145833333336</c:v>
                </c:pt>
                <c:pt idx="824">
                  <c:v>43149.166666666664</c:v>
                </c:pt>
                <c:pt idx="825">
                  <c:v>43149.1875</c:v>
                </c:pt>
                <c:pt idx="826">
                  <c:v>43149.208333333336</c:v>
                </c:pt>
                <c:pt idx="827">
                  <c:v>43149.229166666664</c:v>
                </c:pt>
                <c:pt idx="828">
                  <c:v>43149.25</c:v>
                </c:pt>
                <c:pt idx="829">
                  <c:v>43149.270833333336</c:v>
                </c:pt>
                <c:pt idx="830">
                  <c:v>43149.291666666664</c:v>
                </c:pt>
                <c:pt idx="831">
                  <c:v>43149.3125</c:v>
                </c:pt>
                <c:pt idx="832">
                  <c:v>43149.333333333336</c:v>
                </c:pt>
                <c:pt idx="833">
                  <c:v>43149.354166666664</c:v>
                </c:pt>
                <c:pt idx="834">
                  <c:v>43149.375</c:v>
                </c:pt>
                <c:pt idx="835">
                  <c:v>43149.395833333336</c:v>
                </c:pt>
                <c:pt idx="836">
                  <c:v>43149.416666666664</c:v>
                </c:pt>
                <c:pt idx="837">
                  <c:v>43149.4375</c:v>
                </c:pt>
                <c:pt idx="838">
                  <c:v>43149.458333333336</c:v>
                </c:pt>
                <c:pt idx="839">
                  <c:v>43149.479166666664</c:v>
                </c:pt>
                <c:pt idx="840">
                  <c:v>43149.5</c:v>
                </c:pt>
                <c:pt idx="841">
                  <c:v>43149.520833333336</c:v>
                </c:pt>
                <c:pt idx="842">
                  <c:v>43149.541666666664</c:v>
                </c:pt>
                <c:pt idx="843">
                  <c:v>43149.5625</c:v>
                </c:pt>
                <c:pt idx="844">
                  <c:v>43149.583333333336</c:v>
                </c:pt>
                <c:pt idx="845">
                  <c:v>43149.604166666664</c:v>
                </c:pt>
                <c:pt idx="846">
                  <c:v>43149.625</c:v>
                </c:pt>
                <c:pt idx="847">
                  <c:v>43149.645833333336</c:v>
                </c:pt>
                <c:pt idx="848">
                  <c:v>43149.666666666664</c:v>
                </c:pt>
                <c:pt idx="849">
                  <c:v>43149.6875</c:v>
                </c:pt>
                <c:pt idx="850">
                  <c:v>43149.708333333336</c:v>
                </c:pt>
                <c:pt idx="851">
                  <c:v>43149.729166666664</c:v>
                </c:pt>
                <c:pt idx="852">
                  <c:v>43149.75</c:v>
                </c:pt>
                <c:pt idx="853">
                  <c:v>43149.770833333336</c:v>
                </c:pt>
                <c:pt idx="854">
                  <c:v>43149.791666666664</c:v>
                </c:pt>
                <c:pt idx="855">
                  <c:v>43149.8125</c:v>
                </c:pt>
                <c:pt idx="856">
                  <c:v>43149.833333333336</c:v>
                </c:pt>
                <c:pt idx="857">
                  <c:v>43149.854166666664</c:v>
                </c:pt>
                <c:pt idx="858">
                  <c:v>43149.875</c:v>
                </c:pt>
                <c:pt idx="859">
                  <c:v>43149.895833333336</c:v>
                </c:pt>
                <c:pt idx="860">
                  <c:v>43149.916666666664</c:v>
                </c:pt>
                <c:pt idx="861">
                  <c:v>43149.9375</c:v>
                </c:pt>
                <c:pt idx="862">
                  <c:v>43149.958333333336</c:v>
                </c:pt>
                <c:pt idx="863">
                  <c:v>43149.979166666664</c:v>
                </c:pt>
                <c:pt idx="864">
                  <c:v>43150</c:v>
                </c:pt>
                <c:pt idx="865">
                  <c:v>43150.020833333336</c:v>
                </c:pt>
                <c:pt idx="866">
                  <c:v>43150.041666666664</c:v>
                </c:pt>
                <c:pt idx="867">
                  <c:v>43150.0625</c:v>
                </c:pt>
                <c:pt idx="868">
                  <c:v>43150.083333333336</c:v>
                </c:pt>
                <c:pt idx="869">
                  <c:v>43150.104166666664</c:v>
                </c:pt>
                <c:pt idx="870">
                  <c:v>43150.125</c:v>
                </c:pt>
                <c:pt idx="871">
                  <c:v>43150.145833333336</c:v>
                </c:pt>
                <c:pt idx="872">
                  <c:v>43150.166666666664</c:v>
                </c:pt>
                <c:pt idx="873">
                  <c:v>43150.1875</c:v>
                </c:pt>
                <c:pt idx="874">
                  <c:v>43150.208333333336</c:v>
                </c:pt>
                <c:pt idx="875">
                  <c:v>43150.229166666664</c:v>
                </c:pt>
                <c:pt idx="876">
                  <c:v>43150.25</c:v>
                </c:pt>
                <c:pt idx="877">
                  <c:v>43150.270833333336</c:v>
                </c:pt>
                <c:pt idx="878">
                  <c:v>43150.291666666664</c:v>
                </c:pt>
                <c:pt idx="879">
                  <c:v>43150.3125</c:v>
                </c:pt>
                <c:pt idx="880">
                  <c:v>43150.333333333336</c:v>
                </c:pt>
                <c:pt idx="881">
                  <c:v>43150.354166666664</c:v>
                </c:pt>
                <c:pt idx="882">
                  <c:v>43150.375</c:v>
                </c:pt>
                <c:pt idx="883">
                  <c:v>43150.395833333336</c:v>
                </c:pt>
                <c:pt idx="884">
                  <c:v>43150.416666666664</c:v>
                </c:pt>
                <c:pt idx="885">
                  <c:v>43150.4375</c:v>
                </c:pt>
                <c:pt idx="886">
                  <c:v>43150.458333333336</c:v>
                </c:pt>
                <c:pt idx="887">
                  <c:v>43150.479166666664</c:v>
                </c:pt>
                <c:pt idx="888">
                  <c:v>43150.5</c:v>
                </c:pt>
                <c:pt idx="889">
                  <c:v>43150.520833333336</c:v>
                </c:pt>
                <c:pt idx="890">
                  <c:v>43150.541666666664</c:v>
                </c:pt>
                <c:pt idx="891">
                  <c:v>43150.5625</c:v>
                </c:pt>
                <c:pt idx="892">
                  <c:v>43150.583333333336</c:v>
                </c:pt>
                <c:pt idx="893">
                  <c:v>43150.604166666664</c:v>
                </c:pt>
                <c:pt idx="894">
                  <c:v>43150.625</c:v>
                </c:pt>
                <c:pt idx="895">
                  <c:v>43150.645833333336</c:v>
                </c:pt>
                <c:pt idx="896">
                  <c:v>43150.666666666664</c:v>
                </c:pt>
                <c:pt idx="897">
                  <c:v>43150.6875</c:v>
                </c:pt>
                <c:pt idx="898">
                  <c:v>43150.708333333336</c:v>
                </c:pt>
                <c:pt idx="899">
                  <c:v>43150.729166666664</c:v>
                </c:pt>
                <c:pt idx="900">
                  <c:v>43150.75</c:v>
                </c:pt>
                <c:pt idx="901">
                  <c:v>43150.770833333336</c:v>
                </c:pt>
                <c:pt idx="902">
                  <c:v>43150.791666666664</c:v>
                </c:pt>
                <c:pt idx="903">
                  <c:v>43150.8125</c:v>
                </c:pt>
                <c:pt idx="904">
                  <c:v>43150.833333333336</c:v>
                </c:pt>
                <c:pt idx="905">
                  <c:v>43150.854166666664</c:v>
                </c:pt>
                <c:pt idx="906">
                  <c:v>43150.875</c:v>
                </c:pt>
                <c:pt idx="907">
                  <c:v>43150.895833333336</c:v>
                </c:pt>
                <c:pt idx="908">
                  <c:v>43150.916666666664</c:v>
                </c:pt>
                <c:pt idx="909">
                  <c:v>43150.9375</c:v>
                </c:pt>
                <c:pt idx="910">
                  <c:v>43150.958333333336</c:v>
                </c:pt>
                <c:pt idx="911">
                  <c:v>43150.979166666664</c:v>
                </c:pt>
                <c:pt idx="912">
                  <c:v>43151</c:v>
                </c:pt>
                <c:pt idx="913">
                  <c:v>43151.020833333336</c:v>
                </c:pt>
                <c:pt idx="914">
                  <c:v>43151.041666666664</c:v>
                </c:pt>
                <c:pt idx="915">
                  <c:v>43151.0625</c:v>
                </c:pt>
                <c:pt idx="916">
                  <c:v>43151.083333333336</c:v>
                </c:pt>
                <c:pt idx="917">
                  <c:v>43151.104166666664</c:v>
                </c:pt>
                <c:pt idx="918">
                  <c:v>43151.125</c:v>
                </c:pt>
                <c:pt idx="919">
                  <c:v>43151.145833333336</c:v>
                </c:pt>
                <c:pt idx="920">
                  <c:v>43151.166666666664</c:v>
                </c:pt>
                <c:pt idx="921">
                  <c:v>43151.1875</c:v>
                </c:pt>
                <c:pt idx="922">
                  <c:v>43151.208333333336</c:v>
                </c:pt>
                <c:pt idx="923">
                  <c:v>43151.229166666664</c:v>
                </c:pt>
                <c:pt idx="924">
                  <c:v>43151.25</c:v>
                </c:pt>
                <c:pt idx="925">
                  <c:v>43151.270833333336</c:v>
                </c:pt>
                <c:pt idx="926">
                  <c:v>43151.291666666664</c:v>
                </c:pt>
                <c:pt idx="927">
                  <c:v>43151.3125</c:v>
                </c:pt>
                <c:pt idx="928">
                  <c:v>43151.333333333336</c:v>
                </c:pt>
                <c:pt idx="929">
                  <c:v>43151.354166666664</c:v>
                </c:pt>
                <c:pt idx="930">
                  <c:v>43151.375</c:v>
                </c:pt>
                <c:pt idx="931">
                  <c:v>43151.395833333336</c:v>
                </c:pt>
                <c:pt idx="932">
                  <c:v>43151.416666666664</c:v>
                </c:pt>
                <c:pt idx="933">
                  <c:v>43151.4375</c:v>
                </c:pt>
                <c:pt idx="934">
                  <c:v>43151.458333333336</c:v>
                </c:pt>
                <c:pt idx="935">
                  <c:v>43151.479166666664</c:v>
                </c:pt>
                <c:pt idx="936">
                  <c:v>43151.5</c:v>
                </c:pt>
                <c:pt idx="937">
                  <c:v>43151.520833333336</c:v>
                </c:pt>
                <c:pt idx="938">
                  <c:v>43151.541666666664</c:v>
                </c:pt>
                <c:pt idx="939">
                  <c:v>43151.5625</c:v>
                </c:pt>
                <c:pt idx="940">
                  <c:v>43151.583333333336</c:v>
                </c:pt>
                <c:pt idx="941">
                  <c:v>43151.604166666664</c:v>
                </c:pt>
                <c:pt idx="942">
                  <c:v>43151.625</c:v>
                </c:pt>
                <c:pt idx="943">
                  <c:v>43151.645833333336</c:v>
                </c:pt>
                <c:pt idx="944">
                  <c:v>43151.666666666664</c:v>
                </c:pt>
                <c:pt idx="945">
                  <c:v>43151.6875</c:v>
                </c:pt>
                <c:pt idx="946">
                  <c:v>43151.708333333336</c:v>
                </c:pt>
                <c:pt idx="947">
                  <c:v>43151.729166666664</c:v>
                </c:pt>
                <c:pt idx="948">
                  <c:v>43151.75</c:v>
                </c:pt>
                <c:pt idx="949">
                  <c:v>43151.770833333336</c:v>
                </c:pt>
                <c:pt idx="950">
                  <c:v>43151.791666666664</c:v>
                </c:pt>
                <c:pt idx="951">
                  <c:v>43151.8125</c:v>
                </c:pt>
                <c:pt idx="952">
                  <c:v>43151.833333333336</c:v>
                </c:pt>
                <c:pt idx="953">
                  <c:v>43151.854166666664</c:v>
                </c:pt>
                <c:pt idx="954">
                  <c:v>43151.875</c:v>
                </c:pt>
                <c:pt idx="955">
                  <c:v>43151.895833333336</c:v>
                </c:pt>
                <c:pt idx="956">
                  <c:v>43151.916666666664</c:v>
                </c:pt>
                <c:pt idx="957">
                  <c:v>43151.9375</c:v>
                </c:pt>
                <c:pt idx="958">
                  <c:v>43151.958333333336</c:v>
                </c:pt>
                <c:pt idx="959">
                  <c:v>43151.979166666664</c:v>
                </c:pt>
                <c:pt idx="960">
                  <c:v>43152</c:v>
                </c:pt>
                <c:pt idx="961">
                  <c:v>43152.020833333336</c:v>
                </c:pt>
                <c:pt idx="962">
                  <c:v>43152.041666666664</c:v>
                </c:pt>
                <c:pt idx="963">
                  <c:v>43152.0625</c:v>
                </c:pt>
                <c:pt idx="964">
                  <c:v>43152.083333333336</c:v>
                </c:pt>
                <c:pt idx="965">
                  <c:v>43152.104166666664</c:v>
                </c:pt>
                <c:pt idx="966">
                  <c:v>43152.125</c:v>
                </c:pt>
                <c:pt idx="967">
                  <c:v>43152.145833333336</c:v>
                </c:pt>
                <c:pt idx="968">
                  <c:v>43152.166666666664</c:v>
                </c:pt>
                <c:pt idx="969">
                  <c:v>43152.1875</c:v>
                </c:pt>
                <c:pt idx="970">
                  <c:v>43152.208333333336</c:v>
                </c:pt>
                <c:pt idx="971">
                  <c:v>43152.229166666664</c:v>
                </c:pt>
                <c:pt idx="972">
                  <c:v>43152.25</c:v>
                </c:pt>
                <c:pt idx="973">
                  <c:v>43152.270833333336</c:v>
                </c:pt>
                <c:pt idx="974">
                  <c:v>43152.291666666664</c:v>
                </c:pt>
                <c:pt idx="975">
                  <c:v>43152.3125</c:v>
                </c:pt>
                <c:pt idx="976">
                  <c:v>43152.333333333336</c:v>
                </c:pt>
                <c:pt idx="977">
                  <c:v>43152.354166666664</c:v>
                </c:pt>
                <c:pt idx="978">
                  <c:v>43152.375</c:v>
                </c:pt>
                <c:pt idx="979">
                  <c:v>43152.395833333336</c:v>
                </c:pt>
                <c:pt idx="980">
                  <c:v>43152.416666666664</c:v>
                </c:pt>
                <c:pt idx="981">
                  <c:v>43152.4375</c:v>
                </c:pt>
                <c:pt idx="982">
                  <c:v>43152.458333333336</c:v>
                </c:pt>
                <c:pt idx="983">
                  <c:v>43152.479166666664</c:v>
                </c:pt>
                <c:pt idx="984">
                  <c:v>43152.5</c:v>
                </c:pt>
                <c:pt idx="985">
                  <c:v>43152.520833333336</c:v>
                </c:pt>
                <c:pt idx="986">
                  <c:v>43152.541666666664</c:v>
                </c:pt>
                <c:pt idx="987">
                  <c:v>43152.5625</c:v>
                </c:pt>
                <c:pt idx="988">
                  <c:v>43152.583333333336</c:v>
                </c:pt>
                <c:pt idx="989">
                  <c:v>43152.604166666664</c:v>
                </c:pt>
                <c:pt idx="990">
                  <c:v>43152.625</c:v>
                </c:pt>
                <c:pt idx="991">
                  <c:v>43152.645833333336</c:v>
                </c:pt>
                <c:pt idx="992">
                  <c:v>43152.666666666664</c:v>
                </c:pt>
                <c:pt idx="993">
                  <c:v>43152.6875</c:v>
                </c:pt>
                <c:pt idx="994">
                  <c:v>43152.708333333336</c:v>
                </c:pt>
                <c:pt idx="995">
                  <c:v>43152.729166666664</c:v>
                </c:pt>
                <c:pt idx="996">
                  <c:v>43152.75</c:v>
                </c:pt>
                <c:pt idx="997">
                  <c:v>43152.770833333336</c:v>
                </c:pt>
                <c:pt idx="998">
                  <c:v>43152.791666666664</c:v>
                </c:pt>
                <c:pt idx="999">
                  <c:v>43152.8125</c:v>
                </c:pt>
                <c:pt idx="1000">
                  <c:v>43152.833333333336</c:v>
                </c:pt>
                <c:pt idx="1001">
                  <c:v>43152.854166666664</c:v>
                </c:pt>
                <c:pt idx="1002">
                  <c:v>43152.875</c:v>
                </c:pt>
                <c:pt idx="1003">
                  <c:v>43152.895833333336</c:v>
                </c:pt>
                <c:pt idx="1004">
                  <c:v>43152.916666666664</c:v>
                </c:pt>
                <c:pt idx="1005">
                  <c:v>43152.9375</c:v>
                </c:pt>
                <c:pt idx="1006">
                  <c:v>43152.958333333336</c:v>
                </c:pt>
                <c:pt idx="1007">
                  <c:v>43152.979166666664</c:v>
                </c:pt>
                <c:pt idx="1008">
                  <c:v>43153</c:v>
                </c:pt>
                <c:pt idx="1009">
                  <c:v>43153.020833333336</c:v>
                </c:pt>
                <c:pt idx="1010">
                  <c:v>43153.041666666664</c:v>
                </c:pt>
                <c:pt idx="1011">
                  <c:v>43153.0625</c:v>
                </c:pt>
                <c:pt idx="1012">
                  <c:v>43153.083333333336</c:v>
                </c:pt>
                <c:pt idx="1013">
                  <c:v>43153.104166666664</c:v>
                </c:pt>
                <c:pt idx="1014">
                  <c:v>43153.125</c:v>
                </c:pt>
                <c:pt idx="1015">
                  <c:v>43153.145833333336</c:v>
                </c:pt>
                <c:pt idx="1016">
                  <c:v>43153.166666666664</c:v>
                </c:pt>
                <c:pt idx="1017">
                  <c:v>43153.1875</c:v>
                </c:pt>
                <c:pt idx="1018">
                  <c:v>43153.208333333336</c:v>
                </c:pt>
                <c:pt idx="1019">
                  <c:v>43153.229166666664</c:v>
                </c:pt>
                <c:pt idx="1020">
                  <c:v>43153.25</c:v>
                </c:pt>
                <c:pt idx="1021">
                  <c:v>43153.270833333336</c:v>
                </c:pt>
                <c:pt idx="1022">
                  <c:v>43153.291666666664</c:v>
                </c:pt>
                <c:pt idx="1023">
                  <c:v>43153.3125</c:v>
                </c:pt>
                <c:pt idx="1024">
                  <c:v>43153.333333333336</c:v>
                </c:pt>
                <c:pt idx="1025">
                  <c:v>43153.354166666664</c:v>
                </c:pt>
                <c:pt idx="1026">
                  <c:v>43153.375</c:v>
                </c:pt>
                <c:pt idx="1027">
                  <c:v>43153.395833333336</c:v>
                </c:pt>
                <c:pt idx="1028">
                  <c:v>43153.416666666664</c:v>
                </c:pt>
                <c:pt idx="1029">
                  <c:v>43153.4375</c:v>
                </c:pt>
                <c:pt idx="1030">
                  <c:v>43153.458333333336</c:v>
                </c:pt>
                <c:pt idx="1031">
                  <c:v>43153.479166666664</c:v>
                </c:pt>
                <c:pt idx="1032">
                  <c:v>43153.5</c:v>
                </c:pt>
                <c:pt idx="1033">
                  <c:v>43153.520833333336</c:v>
                </c:pt>
                <c:pt idx="1034">
                  <c:v>43153.541666666664</c:v>
                </c:pt>
                <c:pt idx="1035">
                  <c:v>43153.5625</c:v>
                </c:pt>
                <c:pt idx="1036">
                  <c:v>43153.583333333336</c:v>
                </c:pt>
                <c:pt idx="1037">
                  <c:v>43153.604166666664</c:v>
                </c:pt>
                <c:pt idx="1038">
                  <c:v>43153.625</c:v>
                </c:pt>
                <c:pt idx="1039">
                  <c:v>43153.645833333336</c:v>
                </c:pt>
                <c:pt idx="1040">
                  <c:v>43153.666666666664</c:v>
                </c:pt>
                <c:pt idx="1041">
                  <c:v>43153.6875</c:v>
                </c:pt>
                <c:pt idx="1042">
                  <c:v>43153.708333333336</c:v>
                </c:pt>
                <c:pt idx="1043">
                  <c:v>43153.729166666664</c:v>
                </c:pt>
                <c:pt idx="1044">
                  <c:v>43153.75</c:v>
                </c:pt>
                <c:pt idx="1045">
                  <c:v>43153.770833333336</c:v>
                </c:pt>
                <c:pt idx="1046">
                  <c:v>43153.791666666664</c:v>
                </c:pt>
                <c:pt idx="1047">
                  <c:v>43153.8125</c:v>
                </c:pt>
                <c:pt idx="1048">
                  <c:v>43153.833333333336</c:v>
                </c:pt>
                <c:pt idx="1049">
                  <c:v>43153.854166666664</c:v>
                </c:pt>
                <c:pt idx="1050">
                  <c:v>43153.875</c:v>
                </c:pt>
                <c:pt idx="1051">
                  <c:v>43153.895833333336</c:v>
                </c:pt>
                <c:pt idx="1052">
                  <c:v>43153.916666666664</c:v>
                </c:pt>
                <c:pt idx="1053">
                  <c:v>43153.9375</c:v>
                </c:pt>
                <c:pt idx="1054">
                  <c:v>43153.958333333336</c:v>
                </c:pt>
                <c:pt idx="1055">
                  <c:v>43153.979166666664</c:v>
                </c:pt>
                <c:pt idx="1056">
                  <c:v>43154</c:v>
                </c:pt>
                <c:pt idx="1057">
                  <c:v>43154.020833333336</c:v>
                </c:pt>
                <c:pt idx="1058">
                  <c:v>43154.041666666664</c:v>
                </c:pt>
                <c:pt idx="1059">
                  <c:v>43154.0625</c:v>
                </c:pt>
                <c:pt idx="1060">
                  <c:v>43154.083333333336</c:v>
                </c:pt>
                <c:pt idx="1061">
                  <c:v>43154.104166666664</c:v>
                </c:pt>
                <c:pt idx="1062">
                  <c:v>43154.125</c:v>
                </c:pt>
                <c:pt idx="1063">
                  <c:v>43154.145833333336</c:v>
                </c:pt>
                <c:pt idx="1064">
                  <c:v>43154.166666666664</c:v>
                </c:pt>
                <c:pt idx="1065">
                  <c:v>43154.1875</c:v>
                </c:pt>
                <c:pt idx="1066">
                  <c:v>43154.208333333336</c:v>
                </c:pt>
                <c:pt idx="1067">
                  <c:v>43154.229166666664</c:v>
                </c:pt>
                <c:pt idx="1068">
                  <c:v>43154.25</c:v>
                </c:pt>
                <c:pt idx="1069">
                  <c:v>43154.270833333336</c:v>
                </c:pt>
                <c:pt idx="1070">
                  <c:v>43154.291666666664</c:v>
                </c:pt>
                <c:pt idx="1071">
                  <c:v>43154.3125</c:v>
                </c:pt>
                <c:pt idx="1072">
                  <c:v>43154.333333333336</c:v>
                </c:pt>
                <c:pt idx="1073">
                  <c:v>43154.354166666664</c:v>
                </c:pt>
                <c:pt idx="1074">
                  <c:v>43154.375</c:v>
                </c:pt>
                <c:pt idx="1075">
                  <c:v>43154.395833333336</c:v>
                </c:pt>
                <c:pt idx="1076">
                  <c:v>43154.416666666664</c:v>
                </c:pt>
                <c:pt idx="1077">
                  <c:v>43154.4375</c:v>
                </c:pt>
                <c:pt idx="1078">
                  <c:v>43154.458333333336</c:v>
                </c:pt>
                <c:pt idx="1079">
                  <c:v>43154.479166666664</c:v>
                </c:pt>
                <c:pt idx="1080">
                  <c:v>43154.5</c:v>
                </c:pt>
                <c:pt idx="1081">
                  <c:v>43154.520833333336</c:v>
                </c:pt>
                <c:pt idx="1082">
                  <c:v>43154.541666666664</c:v>
                </c:pt>
                <c:pt idx="1083">
                  <c:v>43154.5625</c:v>
                </c:pt>
                <c:pt idx="1084">
                  <c:v>43154.583333333336</c:v>
                </c:pt>
                <c:pt idx="1085">
                  <c:v>43154.604166666664</c:v>
                </c:pt>
                <c:pt idx="1086">
                  <c:v>43154.625</c:v>
                </c:pt>
                <c:pt idx="1087">
                  <c:v>43154.645833333336</c:v>
                </c:pt>
                <c:pt idx="1088">
                  <c:v>43154.666666666664</c:v>
                </c:pt>
                <c:pt idx="1089">
                  <c:v>43154.6875</c:v>
                </c:pt>
                <c:pt idx="1090">
                  <c:v>43154.708333333336</c:v>
                </c:pt>
                <c:pt idx="1091">
                  <c:v>43154.729166666664</c:v>
                </c:pt>
                <c:pt idx="1092">
                  <c:v>43154.75</c:v>
                </c:pt>
                <c:pt idx="1093">
                  <c:v>43154.770833333336</c:v>
                </c:pt>
                <c:pt idx="1094">
                  <c:v>43154.791666666664</c:v>
                </c:pt>
                <c:pt idx="1095">
                  <c:v>43154.8125</c:v>
                </c:pt>
                <c:pt idx="1096">
                  <c:v>43154.833333333336</c:v>
                </c:pt>
                <c:pt idx="1097">
                  <c:v>43154.854166666664</c:v>
                </c:pt>
                <c:pt idx="1098">
                  <c:v>43154.875</c:v>
                </c:pt>
                <c:pt idx="1099">
                  <c:v>43154.895833333336</c:v>
                </c:pt>
                <c:pt idx="1100">
                  <c:v>43154.916666666664</c:v>
                </c:pt>
                <c:pt idx="1101">
                  <c:v>43154.9375</c:v>
                </c:pt>
                <c:pt idx="1102">
                  <c:v>43154.958333333336</c:v>
                </c:pt>
                <c:pt idx="1103">
                  <c:v>43154.979166666664</c:v>
                </c:pt>
                <c:pt idx="1104">
                  <c:v>43155</c:v>
                </c:pt>
                <c:pt idx="1105">
                  <c:v>43155.020833333336</c:v>
                </c:pt>
                <c:pt idx="1106">
                  <c:v>43155.041666666664</c:v>
                </c:pt>
                <c:pt idx="1107">
                  <c:v>43155.0625</c:v>
                </c:pt>
                <c:pt idx="1108">
                  <c:v>43155.083333333336</c:v>
                </c:pt>
                <c:pt idx="1109">
                  <c:v>43155.104166666664</c:v>
                </c:pt>
                <c:pt idx="1110">
                  <c:v>43155.125</c:v>
                </c:pt>
                <c:pt idx="1111">
                  <c:v>43155.145833333336</c:v>
                </c:pt>
                <c:pt idx="1112">
                  <c:v>43155.166666666664</c:v>
                </c:pt>
                <c:pt idx="1113">
                  <c:v>43155.1875</c:v>
                </c:pt>
                <c:pt idx="1114">
                  <c:v>43155.208333333336</c:v>
                </c:pt>
                <c:pt idx="1115">
                  <c:v>43155.229166666664</c:v>
                </c:pt>
                <c:pt idx="1116">
                  <c:v>43155.25</c:v>
                </c:pt>
                <c:pt idx="1117">
                  <c:v>43155.270833333336</c:v>
                </c:pt>
                <c:pt idx="1118">
                  <c:v>43155.291666666664</c:v>
                </c:pt>
                <c:pt idx="1119">
                  <c:v>43155.3125</c:v>
                </c:pt>
                <c:pt idx="1120">
                  <c:v>43155.333333333336</c:v>
                </c:pt>
                <c:pt idx="1121">
                  <c:v>43155.354166666664</c:v>
                </c:pt>
                <c:pt idx="1122">
                  <c:v>43155.375</c:v>
                </c:pt>
                <c:pt idx="1123">
                  <c:v>43155.395833333336</c:v>
                </c:pt>
                <c:pt idx="1124">
                  <c:v>43155.416666666664</c:v>
                </c:pt>
                <c:pt idx="1125">
                  <c:v>43155.4375</c:v>
                </c:pt>
                <c:pt idx="1126">
                  <c:v>43155.458333333336</c:v>
                </c:pt>
                <c:pt idx="1127">
                  <c:v>43155.479166666664</c:v>
                </c:pt>
                <c:pt idx="1128">
                  <c:v>43155.5</c:v>
                </c:pt>
                <c:pt idx="1129">
                  <c:v>43155.520833333336</c:v>
                </c:pt>
                <c:pt idx="1130">
                  <c:v>43155.541666666664</c:v>
                </c:pt>
                <c:pt idx="1131">
                  <c:v>43155.5625</c:v>
                </c:pt>
                <c:pt idx="1132">
                  <c:v>43155.583333333336</c:v>
                </c:pt>
                <c:pt idx="1133">
                  <c:v>43155.604166666664</c:v>
                </c:pt>
                <c:pt idx="1134">
                  <c:v>43155.625</c:v>
                </c:pt>
                <c:pt idx="1135">
                  <c:v>43155.645833333336</c:v>
                </c:pt>
                <c:pt idx="1136">
                  <c:v>43155.666666666664</c:v>
                </c:pt>
                <c:pt idx="1137">
                  <c:v>43155.6875</c:v>
                </c:pt>
                <c:pt idx="1138">
                  <c:v>43155.708333333336</c:v>
                </c:pt>
                <c:pt idx="1139">
                  <c:v>43155.729166666664</c:v>
                </c:pt>
                <c:pt idx="1140">
                  <c:v>43155.75</c:v>
                </c:pt>
                <c:pt idx="1141">
                  <c:v>43155.770833333336</c:v>
                </c:pt>
                <c:pt idx="1142">
                  <c:v>43155.791666666664</c:v>
                </c:pt>
                <c:pt idx="1143">
                  <c:v>43155.8125</c:v>
                </c:pt>
                <c:pt idx="1144">
                  <c:v>43155.833333333336</c:v>
                </c:pt>
                <c:pt idx="1145">
                  <c:v>43155.854166666664</c:v>
                </c:pt>
                <c:pt idx="1146">
                  <c:v>43155.875</c:v>
                </c:pt>
                <c:pt idx="1147">
                  <c:v>43155.895833333336</c:v>
                </c:pt>
                <c:pt idx="1148">
                  <c:v>43155.916666666664</c:v>
                </c:pt>
                <c:pt idx="1149">
                  <c:v>43155.9375</c:v>
                </c:pt>
                <c:pt idx="1150">
                  <c:v>43155.958333333336</c:v>
                </c:pt>
                <c:pt idx="1151">
                  <c:v>43155.979166666664</c:v>
                </c:pt>
                <c:pt idx="1152">
                  <c:v>43156</c:v>
                </c:pt>
                <c:pt idx="1153">
                  <c:v>43156.020833333336</c:v>
                </c:pt>
                <c:pt idx="1154">
                  <c:v>43156.041666666664</c:v>
                </c:pt>
                <c:pt idx="1155">
                  <c:v>43156.0625</c:v>
                </c:pt>
                <c:pt idx="1156">
                  <c:v>43156.083333333336</c:v>
                </c:pt>
                <c:pt idx="1157">
                  <c:v>43156.104166666664</c:v>
                </c:pt>
                <c:pt idx="1158">
                  <c:v>43156.125</c:v>
                </c:pt>
                <c:pt idx="1159">
                  <c:v>43156.145833333336</c:v>
                </c:pt>
                <c:pt idx="1160">
                  <c:v>43156.166666666664</c:v>
                </c:pt>
                <c:pt idx="1161">
                  <c:v>43156.1875</c:v>
                </c:pt>
                <c:pt idx="1162">
                  <c:v>43156.208333333336</c:v>
                </c:pt>
                <c:pt idx="1163">
                  <c:v>43156.229166666664</c:v>
                </c:pt>
                <c:pt idx="1164">
                  <c:v>43156.25</c:v>
                </c:pt>
                <c:pt idx="1165">
                  <c:v>43156.270833333336</c:v>
                </c:pt>
                <c:pt idx="1166">
                  <c:v>43156.291666666664</c:v>
                </c:pt>
                <c:pt idx="1167">
                  <c:v>43156.3125</c:v>
                </c:pt>
                <c:pt idx="1168">
                  <c:v>43156.333333333336</c:v>
                </c:pt>
                <c:pt idx="1169">
                  <c:v>43156.354166666664</c:v>
                </c:pt>
                <c:pt idx="1170">
                  <c:v>43156.375</c:v>
                </c:pt>
                <c:pt idx="1171">
                  <c:v>43156.395833333336</c:v>
                </c:pt>
                <c:pt idx="1172">
                  <c:v>43156.416666666664</c:v>
                </c:pt>
                <c:pt idx="1173">
                  <c:v>43156.4375</c:v>
                </c:pt>
                <c:pt idx="1174">
                  <c:v>43156.458333333336</c:v>
                </c:pt>
                <c:pt idx="1175">
                  <c:v>43156.479166666664</c:v>
                </c:pt>
                <c:pt idx="1176">
                  <c:v>43156.5</c:v>
                </c:pt>
                <c:pt idx="1177">
                  <c:v>43156.520833333336</c:v>
                </c:pt>
                <c:pt idx="1178">
                  <c:v>43156.541666666664</c:v>
                </c:pt>
                <c:pt idx="1179">
                  <c:v>43156.5625</c:v>
                </c:pt>
                <c:pt idx="1180">
                  <c:v>43156.583333333336</c:v>
                </c:pt>
                <c:pt idx="1181">
                  <c:v>43156.604166666664</c:v>
                </c:pt>
                <c:pt idx="1182">
                  <c:v>43156.625</c:v>
                </c:pt>
                <c:pt idx="1183">
                  <c:v>43156.645833333336</c:v>
                </c:pt>
                <c:pt idx="1184">
                  <c:v>43156.666666666664</c:v>
                </c:pt>
                <c:pt idx="1185">
                  <c:v>43156.6875</c:v>
                </c:pt>
                <c:pt idx="1186">
                  <c:v>43156.708333333336</c:v>
                </c:pt>
                <c:pt idx="1187">
                  <c:v>43156.729166666664</c:v>
                </c:pt>
                <c:pt idx="1188">
                  <c:v>43156.75</c:v>
                </c:pt>
                <c:pt idx="1189">
                  <c:v>43156.770833333336</c:v>
                </c:pt>
                <c:pt idx="1190">
                  <c:v>43156.791666666664</c:v>
                </c:pt>
                <c:pt idx="1191">
                  <c:v>43156.8125</c:v>
                </c:pt>
                <c:pt idx="1192">
                  <c:v>43156.833333333336</c:v>
                </c:pt>
                <c:pt idx="1193">
                  <c:v>43156.854166666664</c:v>
                </c:pt>
                <c:pt idx="1194">
                  <c:v>43156.875</c:v>
                </c:pt>
                <c:pt idx="1195">
                  <c:v>43156.895833333336</c:v>
                </c:pt>
                <c:pt idx="1196">
                  <c:v>43156.916666666664</c:v>
                </c:pt>
                <c:pt idx="1197">
                  <c:v>43156.9375</c:v>
                </c:pt>
                <c:pt idx="1198">
                  <c:v>43156.958333333336</c:v>
                </c:pt>
                <c:pt idx="1199">
                  <c:v>43156.979166666664</c:v>
                </c:pt>
                <c:pt idx="1200">
                  <c:v>43157</c:v>
                </c:pt>
                <c:pt idx="1201">
                  <c:v>43157.020833333336</c:v>
                </c:pt>
                <c:pt idx="1202">
                  <c:v>43157.041666666664</c:v>
                </c:pt>
                <c:pt idx="1203">
                  <c:v>43157.0625</c:v>
                </c:pt>
                <c:pt idx="1204">
                  <c:v>43157.083333333336</c:v>
                </c:pt>
                <c:pt idx="1205">
                  <c:v>43157.104166666664</c:v>
                </c:pt>
                <c:pt idx="1206">
                  <c:v>43157.125</c:v>
                </c:pt>
                <c:pt idx="1207">
                  <c:v>43157.145833333336</c:v>
                </c:pt>
                <c:pt idx="1208">
                  <c:v>43157.166666666664</c:v>
                </c:pt>
                <c:pt idx="1209">
                  <c:v>43157.1875</c:v>
                </c:pt>
                <c:pt idx="1210">
                  <c:v>43157.208333333336</c:v>
                </c:pt>
                <c:pt idx="1211">
                  <c:v>43157.229166666664</c:v>
                </c:pt>
                <c:pt idx="1212">
                  <c:v>43157.25</c:v>
                </c:pt>
                <c:pt idx="1213">
                  <c:v>43157.270833333336</c:v>
                </c:pt>
                <c:pt idx="1214">
                  <c:v>43157.291666666664</c:v>
                </c:pt>
                <c:pt idx="1215">
                  <c:v>43157.3125</c:v>
                </c:pt>
                <c:pt idx="1216">
                  <c:v>43157.333333333336</c:v>
                </c:pt>
                <c:pt idx="1217">
                  <c:v>43157.354166666664</c:v>
                </c:pt>
                <c:pt idx="1218">
                  <c:v>43157.375</c:v>
                </c:pt>
                <c:pt idx="1219">
                  <c:v>43157.395833333336</c:v>
                </c:pt>
                <c:pt idx="1220">
                  <c:v>43157.416666666664</c:v>
                </c:pt>
                <c:pt idx="1221">
                  <c:v>43157.4375</c:v>
                </c:pt>
                <c:pt idx="1222">
                  <c:v>43157.458333333336</c:v>
                </c:pt>
                <c:pt idx="1223">
                  <c:v>43157.479166666664</c:v>
                </c:pt>
                <c:pt idx="1224">
                  <c:v>43157.5</c:v>
                </c:pt>
                <c:pt idx="1225">
                  <c:v>43157.520833333336</c:v>
                </c:pt>
                <c:pt idx="1226">
                  <c:v>43157.541666666664</c:v>
                </c:pt>
                <c:pt idx="1227">
                  <c:v>43157.5625</c:v>
                </c:pt>
                <c:pt idx="1228">
                  <c:v>43157.583333333336</c:v>
                </c:pt>
                <c:pt idx="1229">
                  <c:v>43157.604166666664</c:v>
                </c:pt>
                <c:pt idx="1230">
                  <c:v>43157.625</c:v>
                </c:pt>
                <c:pt idx="1231">
                  <c:v>43157.645833333336</c:v>
                </c:pt>
                <c:pt idx="1232">
                  <c:v>43157.666666666664</c:v>
                </c:pt>
                <c:pt idx="1233">
                  <c:v>43157.6875</c:v>
                </c:pt>
                <c:pt idx="1234">
                  <c:v>43157.708333333336</c:v>
                </c:pt>
                <c:pt idx="1235">
                  <c:v>43157.729166666664</c:v>
                </c:pt>
                <c:pt idx="1236">
                  <c:v>43157.75</c:v>
                </c:pt>
                <c:pt idx="1237">
                  <c:v>43157.770833333336</c:v>
                </c:pt>
                <c:pt idx="1238">
                  <c:v>43157.791666666664</c:v>
                </c:pt>
                <c:pt idx="1239">
                  <c:v>43157.8125</c:v>
                </c:pt>
                <c:pt idx="1240">
                  <c:v>43157.833333333336</c:v>
                </c:pt>
                <c:pt idx="1241">
                  <c:v>43157.854166666664</c:v>
                </c:pt>
                <c:pt idx="1242">
                  <c:v>43157.875</c:v>
                </c:pt>
                <c:pt idx="1243">
                  <c:v>43157.895833333336</c:v>
                </c:pt>
                <c:pt idx="1244">
                  <c:v>43157.916666666664</c:v>
                </c:pt>
                <c:pt idx="1245">
                  <c:v>43157.9375</c:v>
                </c:pt>
                <c:pt idx="1246">
                  <c:v>43157.958333333336</c:v>
                </c:pt>
                <c:pt idx="1247">
                  <c:v>43157.979166666664</c:v>
                </c:pt>
                <c:pt idx="1248">
                  <c:v>43158</c:v>
                </c:pt>
                <c:pt idx="1249">
                  <c:v>43158.020833333336</c:v>
                </c:pt>
                <c:pt idx="1250">
                  <c:v>43158.041666666664</c:v>
                </c:pt>
                <c:pt idx="1251">
                  <c:v>43158.0625</c:v>
                </c:pt>
                <c:pt idx="1252">
                  <c:v>43158.083333333336</c:v>
                </c:pt>
                <c:pt idx="1253">
                  <c:v>43158.104166666664</c:v>
                </c:pt>
                <c:pt idx="1254">
                  <c:v>43158.125</c:v>
                </c:pt>
                <c:pt idx="1255">
                  <c:v>43158.145833333336</c:v>
                </c:pt>
                <c:pt idx="1256">
                  <c:v>43158.166666666664</c:v>
                </c:pt>
                <c:pt idx="1257">
                  <c:v>43158.1875</c:v>
                </c:pt>
                <c:pt idx="1258">
                  <c:v>43158.208333333336</c:v>
                </c:pt>
                <c:pt idx="1259">
                  <c:v>43158.229166666664</c:v>
                </c:pt>
                <c:pt idx="1260">
                  <c:v>43158.25</c:v>
                </c:pt>
                <c:pt idx="1261">
                  <c:v>43158.270833333336</c:v>
                </c:pt>
                <c:pt idx="1262">
                  <c:v>43158.291666666664</c:v>
                </c:pt>
                <c:pt idx="1263">
                  <c:v>43158.3125</c:v>
                </c:pt>
                <c:pt idx="1264">
                  <c:v>43158.333333333336</c:v>
                </c:pt>
                <c:pt idx="1265">
                  <c:v>43158.354166666664</c:v>
                </c:pt>
                <c:pt idx="1266">
                  <c:v>43158.375</c:v>
                </c:pt>
                <c:pt idx="1267">
                  <c:v>43158.395833333336</c:v>
                </c:pt>
                <c:pt idx="1268">
                  <c:v>43158.416666666664</c:v>
                </c:pt>
                <c:pt idx="1269">
                  <c:v>43158.4375</c:v>
                </c:pt>
                <c:pt idx="1270">
                  <c:v>43158.458333333336</c:v>
                </c:pt>
                <c:pt idx="1271">
                  <c:v>43158.479166666664</c:v>
                </c:pt>
                <c:pt idx="1272">
                  <c:v>43158.5</c:v>
                </c:pt>
                <c:pt idx="1273">
                  <c:v>43158.520833333336</c:v>
                </c:pt>
                <c:pt idx="1274">
                  <c:v>43158.541666666664</c:v>
                </c:pt>
                <c:pt idx="1275">
                  <c:v>43158.5625</c:v>
                </c:pt>
                <c:pt idx="1276">
                  <c:v>43158.583333333336</c:v>
                </c:pt>
                <c:pt idx="1277">
                  <c:v>43158.604166666664</c:v>
                </c:pt>
                <c:pt idx="1278">
                  <c:v>43158.625</c:v>
                </c:pt>
                <c:pt idx="1279">
                  <c:v>43158.645833333336</c:v>
                </c:pt>
                <c:pt idx="1280">
                  <c:v>43158.666666666664</c:v>
                </c:pt>
                <c:pt idx="1281">
                  <c:v>43158.6875</c:v>
                </c:pt>
                <c:pt idx="1282">
                  <c:v>43158.708333333336</c:v>
                </c:pt>
                <c:pt idx="1283">
                  <c:v>43158.729166666664</c:v>
                </c:pt>
                <c:pt idx="1284">
                  <c:v>43158.75</c:v>
                </c:pt>
                <c:pt idx="1285">
                  <c:v>43158.770833333336</c:v>
                </c:pt>
                <c:pt idx="1286">
                  <c:v>43158.791666666664</c:v>
                </c:pt>
                <c:pt idx="1287">
                  <c:v>43158.8125</c:v>
                </c:pt>
                <c:pt idx="1288">
                  <c:v>43158.833333333336</c:v>
                </c:pt>
                <c:pt idx="1289">
                  <c:v>43158.854166666664</c:v>
                </c:pt>
                <c:pt idx="1290">
                  <c:v>43158.875</c:v>
                </c:pt>
                <c:pt idx="1291">
                  <c:v>43158.895833333336</c:v>
                </c:pt>
                <c:pt idx="1292">
                  <c:v>43158.916666666664</c:v>
                </c:pt>
                <c:pt idx="1293">
                  <c:v>43158.9375</c:v>
                </c:pt>
                <c:pt idx="1294">
                  <c:v>43158.958333333336</c:v>
                </c:pt>
                <c:pt idx="1295">
                  <c:v>43158.979166666664</c:v>
                </c:pt>
                <c:pt idx="1296">
                  <c:v>43159</c:v>
                </c:pt>
                <c:pt idx="1297">
                  <c:v>43159.020833333336</c:v>
                </c:pt>
                <c:pt idx="1298">
                  <c:v>43159.041666666664</c:v>
                </c:pt>
                <c:pt idx="1299">
                  <c:v>43159.0625</c:v>
                </c:pt>
                <c:pt idx="1300">
                  <c:v>43159.083333333336</c:v>
                </c:pt>
                <c:pt idx="1301">
                  <c:v>43159.104166666664</c:v>
                </c:pt>
                <c:pt idx="1302">
                  <c:v>43159.125</c:v>
                </c:pt>
                <c:pt idx="1303">
                  <c:v>43159.145833333336</c:v>
                </c:pt>
                <c:pt idx="1304">
                  <c:v>43159.166666666664</c:v>
                </c:pt>
                <c:pt idx="1305">
                  <c:v>43159.1875</c:v>
                </c:pt>
                <c:pt idx="1306">
                  <c:v>43159.208333333336</c:v>
                </c:pt>
                <c:pt idx="1307">
                  <c:v>43159.229166666664</c:v>
                </c:pt>
                <c:pt idx="1308">
                  <c:v>43159.25</c:v>
                </c:pt>
                <c:pt idx="1309">
                  <c:v>43159.270833333336</c:v>
                </c:pt>
                <c:pt idx="1310">
                  <c:v>43159.291666666664</c:v>
                </c:pt>
                <c:pt idx="1311">
                  <c:v>43159.3125</c:v>
                </c:pt>
                <c:pt idx="1312">
                  <c:v>43159.333333333336</c:v>
                </c:pt>
                <c:pt idx="1313">
                  <c:v>43159.354166666664</c:v>
                </c:pt>
                <c:pt idx="1314">
                  <c:v>43159.375</c:v>
                </c:pt>
                <c:pt idx="1315">
                  <c:v>43159.395833333336</c:v>
                </c:pt>
                <c:pt idx="1316">
                  <c:v>43159.416666666664</c:v>
                </c:pt>
                <c:pt idx="1317">
                  <c:v>43159.4375</c:v>
                </c:pt>
                <c:pt idx="1318">
                  <c:v>43159.458333333336</c:v>
                </c:pt>
                <c:pt idx="1319">
                  <c:v>43159.479166666664</c:v>
                </c:pt>
                <c:pt idx="1320">
                  <c:v>43159.5</c:v>
                </c:pt>
                <c:pt idx="1321">
                  <c:v>43159.520833333336</c:v>
                </c:pt>
                <c:pt idx="1322">
                  <c:v>43159.541666666664</c:v>
                </c:pt>
                <c:pt idx="1323">
                  <c:v>43159.5625</c:v>
                </c:pt>
                <c:pt idx="1324">
                  <c:v>43159.583333333336</c:v>
                </c:pt>
                <c:pt idx="1325">
                  <c:v>43159.604166666664</c:v>
                </c:pt>
                <c:pt idx="1326">
                  <c:v>43159.625</c:v>
                </c:pt>
                <c:pt idx="1327">
                  <c:v>43159.645833333336</c:v>
                </c:pt>
                <c:pt idx="1328">
                  <c:v>43159.666666666664</c:v>
                </c:pt>
                <c:pt idx="1329">
                  <c:v>43159.6875</c:v>
                </c:pt>
                <c:pt idx="1330">
                  <c:v>43159.708333333336</c:v>
                </c:pt>
                <c:pt idx="1331">
                  <c:v>43159.729166666664</c:v>
                </c:pt>
                <c:pt idx="1332">
                  <c:v>43159.75</c:v>
                </c:pt>
                <c:pt idx="1333">
                  <c:v>43159.770833333336</c:v>
                </c:pt>
                <c:pt idx="1334">
                  <c:v>43159.791666666664</c:v>
                </c:pt>
                <c:pt idx="1335">
                  <c:v>43159.8125</c:v>
                </c:pt>
                <c:pt idx="1336">
                  <c:v>43159.833333333336</c:v>
                </c:pt>
                <c:pt idx="1337">
                  <c:v>43159.854166666664</c:v>
                </c:pt>
                <c:pt idx="1338">
                  <c:v>43159.875</c:v>
                </c:pt>
                <c:pt idx="1339">
                  <c:v>43159.895833333336</c:v>
                </c:pt>
                <c:pt idx="1340">
                  <c:v>43159.916666666664</c:v>
                </c:pt>
                <c:pt idx="1341">
                  <c:v>43159.9375</c:v>
                </c:pt>
                <c:pt idx="1342">
                  <c:v>43159.958333333336</c:v>
                </c:pt>
                <c:pt idx="1343">
                  <c:v>43159.979166666664</c:v>
                </c:pt>
              </c:numCache>
            </c:numRef>
          </c:xVal>
          <c:yVal>
            <c:numRef>
              <c:f>Calculatrice!$H$6:$H$1349</c:f>
              <c:numCache>
                <c:formatCode>General</c:formatCode>
                <c:ptCount val="1344"/>
                <c:pt idx="0">
                  <c:v>-52385</c:v>
                </c:pt>
                <c:pt idx="1">
                  <c:v>-51339</c:v>
                </c:pt>
                <c:pt idx="2">
                  <c:v>-49436</c:v>
                </c:pt>
                <c:pt idx="3">
                  <c:v>-49680</c:v>
                </c:pt>
                <c:pt idx="4">
                  <c:v>-49502</c:v>
                </c:pt>
                <c:pt idx="5">
                  <c:v>-49636</c:v>
                </c:pt>
                <c:pt idx="6">
                  <c:v>-48105</c:v>
                </c:pt>
                <c:pt idx="7">
                  <c:v>-47240</c:v>
                </c:pt>
                <c:pt idx="8">
                  <c:v>-46441</c:v>
                </c:pt>
                <c:pt idx="9">
                  <c:v>-46119</c:v>
                </c:pt>
                <c:pt idx="10">
                  <c:v>-45904</c:v>
                </c:pt>
                <c:pt idx="11">
                  <c:v>-47802</c:v>
                </c:pt>
                <c:pt idx="12">
                  <c:v>-48888</c:v>
                </c:pt>
                <c:pt idx="13">
                  <c:v>-51973</c:v>
                </c:pt>
                <c:pt idx="14">
                  <c:v>-54660</c:v>
                </c:pt>
                <c:pt idx="15">
                  <c:v>-55330</c:v>
                </c:pt>
                <c:pt idx="16">
                  <c:v>-56113</c:v>
                </c:pt>
                <c:pt idx="17">
                  <c:v>-55854</c:v>
                </c:pt>
                <c:pt idx="18">
                  <c:v>-56312</c:v>
                </c:pt>
                <c:pt idx="19">
                  <c:v>-55908</c:v>
                </c:pt>
                <c:pt idx="20">
                  <c:v>-55608</c:v>
                </c:pt>
                <c:pt idx="21">
                  <c:v>-55602</c:v>
                </c:pt>
                <c:pt idx="22">
                  <c:v>-55453</c:v>
                </c:pt>
                <c:pt idx="23">
                  <c:v>-55764</c:v>
                </c:pt>
                <c:pt idx="24">
                  <c:v>-55974</c:v>
                </c:pt>
                <c:pt idx="25">
                  <c:v>-55794</c:v>
                </c:pt>
                <c:pt idx="26">
                  <c:v>-55992</c:v>
                </c:pt>
                <c:pt idx="27">
                  <c:v>-55598</c:v>
                </c:pt>
                <c:pt idx="28">
                  <c:v>-55392</c:v>
                </c:pt>
                <c:pt idx="29">
                  <c:v>-55384</c:v>
                </c:pt>
                <c:pt idx="30">
                  <c:v>-54853</c:v>
                </c:pt>
                <c:pt idx="31">
                  <c:v>-54678</c:v>
                </c:pt>
                <c:pt idx="32">
                  <c:v>-54731</c:v>
                </c:pt>
                <c:pt idx="33">
                  <c:v>-54762</c:v>
                </c:pt>
                <c:pt idx="34">
                  <c:v>-55024</c:v>
                </c:pt>
                <c:pt idx="35">
                  <c:v>-56046</c:v>
                </c:pt>
                <c:pt idx="36">
                  <c:v>-56667</c:v>
                </c:pt>
                <c:pt idx="37">
                  <c:v>-58678</c:v>
                </c:pt>
                <c:pt idx="38">
                  <c:v>-58796</c:v>
                </c:pt>
                <c:pt idx="39">
                  <c:v>-59183</c:v>
                </c:pt>
                <c:pt idx="40">
                  <c:v>-59407</c:v>
                </c:pt>
                <c:pt idx="41">
                  <c:v>-58972</c:v>
                </c:pt>
                <c:pt idx="42">
                  <c:v>-58150</c:v>
                </c:pt>
                <c:pt idx="43">
                  <c:v>-56710</c:v>
                </c:pt>
                <c:pt idx="44">
                  <c:v>-55341</c:v>
                </c:pt>
                <c:pt idx="45">
                  <c:v>-55592</c:v>
                </c:pt>
                <c:pt idx="46">
                  <c:v>-57388</c:v>
                </c:pt>
                <c:pt idx="47">
                  <c:v>-57392</c:v>
                </c:pt>
                <c:pt idx="48">
                  <c:v>-57709</c:v>
                </c:pt>
                <c:pt idx="49">
                  <c:v>-56189</c:v>
                </c:pt>
                <c:pt idx="50">
                  <c:v>-53584</c:v>
                </c:pt>
                <c:pt idx="51">
                  <c:v>-53532</c:v>
                </c:pt>
                <c:pt idx="52">
                  <c:v>-53032</c:v>
                </c:pt>
                <c:pt idx="53">
                  <c:v>-52925</c:v>
                </c:pt>
                <c:pt idx="54">
                  <c:v>-51403</c:v>
                </c:pt>
                <c:pt idx="55">
                  <c:v>-50715</c:v>
                </c:pt>
                <c:pt idx="56">
                  <c:v>-50111</c:v>
                </c:pt>
                <c:pt idx="57">
                  <c:v>-50061</c:v>
                </c:pt>
                <c:pt idx="58">
                  <c:v>-50452</c:v>
                </c:pt>
                <c:pt idx="59">
                  <c:v>-52575</c:v>
                </c:pt>
                <c:pt idx="60">
                  <c:v>-53561</c:v>
                </c:pt>
                <c:pt idx="61">
                  <c:v>-56874</c:v>
                </c:pt>
                <c:pt idx="62">
                  <c:v>-58471</c:v>
                </c:pt>
                <c:pt idx="63">
                  <c:v>-60095</c:v>
                </c:pt>
                <c:pt idx="64">
                  <c:v>-60744</c:v>
                </c:pt>
                <c:pt idx="65">
                  <c:v>-60894</c:v>
                </c:pt>
                <c:pt idx="66">
                  <c:v>-60910</c:v>
                </c:pt>
                <c:pt idx="67">
                  <c:v>-59873</c:v>
                </c:pt>
                <c:pt idx="68">
                  <c:v>-59686</c:v>
                </c:pt>
                <c:pt idx="69">
                  <c:v>-58978</c:v>
                </c:pt>
                <c:pt idx="70">
                  <c:v>-59240</c:v>
                </c:pt>
                <c:pt idx="71">
                  <c:v>-58488</c:v>
                </c:pt>
                <c:pt idx="72">
                  <c:v>-58200</c:v>
                </c:pt>
                <c:pt idx="73">
                  <c:v>-57819</c:v>
                </c:pt>
                <c:pt idx="74">
                  <c:v>-58111</c:v>
                </c:pt>
                <c:pt idx="75">
                  <c:v>-56822</c:v>
                </c:pt>
                <c:pt idx="76">
                  <c:v>-56757</c:v>
                </c:pt>
                <c:pt idx="77">
                  <c:v>-56247</c:v>
                </c:pt>
                <c:pt idx="78">
                  <c:v>-55301</c:v>
                </c:pt>
                <c:pt idx="79">
                  <c:v>-55039</c:v>
                </c:pt>
                <c:pt idx="80">
                  <c:v>-54871</c:v>
                </c:pt>
                <c:pt idx="81">
                  <c:v>-54611</c:v>
                </c:pt>
                <c:pt idx="82">
                  <c:v>-54763</c:v>
                </c:pt>
                <c:pt idx="83">
                  <c:v>-55759</c:v>
                </c:pt>
                <c:pt idx="84">
                  <c:v>-56420</c:v>
                </c:pt>
                <c:pt idx="85">
                  <c:v>-58831</c:v>
                </c:pt>
                <c:pt idx="86">
                  <c:v>-59186</c:v>
                </c:pt>
                <c:pt idx="87">
                  <c:v>-58888</c:v>
                </c:pt>
                <c:pt idx="88">
                  <c:v>-58811</c:v>
                </c:pt>
                <c:pt idx="89">
                  <c:v>-57872</c:v>
                </c:pt>
                <c:pt idx="90">
                  <c:v>-56705</c:v>
                </c:pt>
                <c:pt idx="91">
                  <c:v>-55997</c:v>
                </c:pt>
                <c:pt idx="92">
                  <c:v>-56419</c:v>
                </c:pt>
                <c:pt idx="93">
                  <c:v>-57254</c:v>
                </c:pt>
                <c:pt idx="94">
                  <c:v>-57566</c:v>
                </c:pt>
                <c:pt idx="95">
                  <c:v>-57174</c:v>
                </c:pt>
                <c:pt idx="96">
                  <c:v>-56981</c:v>
                </c:pt>
                <c:pt idx="97">
                  <c:v>-55490</c:v>
                </c:pt>
                <c:pt idx="98">
                  <c:v>-54190</c:v>
                </c:pt>
                <c:pt idx="99">
                  <c:v>-54011</c:v>
                </c:pt>
                <c:pt idx="100">
                  <c:v>-53448</c:v>
                </c:pt>
                <c:pt idx="101">
                  <c:v>-53211</c:v>
                </c:pt>
                <c:pt idx="102">
                  <c:v>-51628</c:v>
                </c:pt>
                <c:pt idx="103">
                  <c:v>-50205</c:v>
                </c:pt>
                <c:pt idx="104">
                  <c:v>-49542</c:v>
                </c:pt>
                <c:pt idx="105">
                  <c:v>-49336</c:v>
                </c:pt>
                <c:pt idx="106">
                  <c:v>-49078</c:v>
                </c:pt>
                <c:pt idx="107">
                  <c:v>-50313</c:v>
                </c:pt>
                <c:pt idx="108">
                  <c:v>-50729</c:v>
                </c:pt>
                <c:pt idx="109">
                  <c:v>-51884</c:v>
                </c:pt>
                <c:pt idx="110">
                  <c:v>-52522</c:v>
                </c:pt>
                <c:pt idx="111">
                  <c:v>-53077</c:v>
                </c:pt>
                <c:pt idx="112">
                  <c:v>-53765</c:v>
                </c:pt>
                <c:pt idx="113">
                  <c:v>-54298</c:v>
                </c:pt>
                <c:pt idx="114">
                  <c:v>-54670</c:v>
                </c:pt>
                <c:pt idx="115">
                  <c:v>-55059</c:v>
                </c:pt>
                <c:pt idx="116">
                  <c:v>-54962</c:v>
                </c:pt>
                <c:pt idx="117">
                  <c:v>-54319</c:v>
                </c:pt>
                <c:pt idx="118">
                  <c:v>-54178</c:v>
                </c:pt>
                <c:pt idx="119">
                  <c:v>-54475</c:v>
                </c:pt>
                <c:pt idx="120">
                  <c:v>-54743</c:v>
                </c:pt>
                <c:pt idx="121">
                  <c:v>-55060</c:v>
                </c:pt>
                <c:pt idx="122">
                  <c:v>-55216</c:v>
                </c:pt>
                <c:pt idx="123">
                  <c:v>-54182</c:v>
                </c:pt>
                <c:pt idx="124">
                  <c:v>-53734</c:v>
                </c:pt>
                <c:pt idx="125">
                  <c:v>-53372</c:v>
                </c:pt>
                <c:pt idx="126">
                  <c:v>-52874</c:v>
                </c:pt>
                <c:pt idx="127">
                  <c:v>-52586</c:v>
                </c:pt>
                <c:pt idx="128">
                  <c:v>-52392</c:v>
                </c:pt>
                <c:pt idx="129">
                  <c:v>-52201</c:v>
                </c:pt>
                <c:pt idx="130">
                  <c:v>-52172</c:v>
                </c:pt>
                <c:pt idx="131">
                  <c:v>-53200</c:v>
                </c:pt>
                <c:pt idx="132">
                  <c:v>-54069</c:v>
                </c:pt>
                <c:pt idx="133">
                  <c:v>-56786</c:v>
                </c:pt>
                <c:pt idx="134">
                  <c:v>-57001</c:v>
                </c:pt>
                <c:pt idx="135">
                  <c:v>-57048</c:v>
                </c:pt>
                <c:pt idx="136">
                  <c:v>-57198</c:v>
                </c:pt>
                <c:pt idx="137">
                  <c:v>-56709</c:v>
                </c:pt>
                <c:pt idx="138">
                  <c:v>-56414</c:v>
                </c:pt>
                <c:pt idx="139">
                  <c:v>-55799</c:v>
                </c:pt>
                <c:pt idx="140">
                  <c:v>-55520</c:v>
                </c:pt>
                <c:pt idx="141">
                  <c:v>-56469</c:v>
                </c:pt>
                <c:pt idx="142">
                  <c:v>-57622</c:v>
                </c:pt>
                <c:pt idx="143">
                  <c:v>-58365</c:v>
                </c:pt>
                <c:pt idx="144">
                  <c:v>-58546</c:v>
                </c:pt>
                <c:pt idx="145">
                  <c:v>-56679</c:v>
                </c:pt>
                <c:pt idx="146">
                  <c:v>-54574</c:v>
                </c:pt>
                <c:pt idx="147">
                  <c:v>-54464</c:v>
                </c:pt>
                <c:pt idx="148">
                  <c:v>-53792</c:v>
                </c:pt>
                <c:pt idx="149">
                  <c:v>-53249</c:v>
                </c:pt>
                <c:pt idx="150">
                  <c:v>-51599</c:v>
                </c:pt>
                <c:pt idx="151">
                  <c:v>-50415</c:v>
                </c:pt>
                <c:pt idx="152">
                  <c:v>-49662</c:v>
                </c:pt>
                <c:pt idx="153">
                  <c:v>-48944</c:v>
                </c:pt>
                <c:pt idx="154">
                  <c:v>-48598</c:v>
                </c:pt>
                <c:pt idx="155">
                  <c:v>-48649</c:v>
                </c:pt>
                <c:pt idx="156">
                  <c:v>-48650</c:v>
                </c:pt>
                <c:pt idx="157">
                  <c:v>-48953</c:v>
                </c:pt>
                <c:pt idx="158">
                  <c:v>-49067</c:v>
                </c:pt>
                <c:pt idx="159">
                  <c:v>-49700</c:v>
                </c:pt>
                <c:pt idx="160">
                  <c:v>-49866</c:v>
                </c:pt>
                <c:pt idx="161">
                  <c:v>-50259</c:v>
                </c:pt>
                <c:pt idx="162">
                  <c:v>-51204</c:v>
                </c:pt>
                <c:pt idx="163">
                  <c:v>-51482</c:v>
                </c:pt>
                <c:pt idx="164">
                  <c:v>-51859</c:v>
                </c:pt>
                <c:pt idx="165">
                  <c:v>-52141</c:v>
                </c:pt>
                <c:pt idx="166">
                  <c:v>-52272</c:v>
                </c:pt>
                <c:pt idx="167">
                  <c:v>-52360</c:v>
                </c:pt>
                <c:pt idx="168">
                  <c:v>-52721</c:v>
                </c:pt>
                <c:pt idx="169">
                  <c:v>-53093</c:v>
                </c:pt>
                <c:pt idx="170">
                  <c:v>-53258</c:v>
                </c:pt>
                <c:pt idx="171">
                  <c:v>-51793</c:v>
                </c:pt>
                <c:pt idx="172">
                  <c:v>-49882</c:v>
                </c:pt>
                <c:pt idx="173">
                  <c:v>-49369</c:v>
                </c:pt>
                <c:pt idx="174">
                  <c:v>-48133</c:v>
                </c:pt>
                <c:pt idx="175">
                  <c:v>-47912</c:v>
                </c:pt>
                <c:pt idx="176">
                  <c:v>-47902</c:v>
                </c:pt>
                <c:pt idx="177">
                  <c:v>-48035</c:v>
                </c:pt>
                <c:pt idx="178">
                  <c:v>-48265</c:v>
                </c:pt>
                <c:pt idx="179">
                  <c:v>-48856</c:v>
                </c:pt>
                <c:pt idx="180">
                  <c:v>-50917</c:v>
                </c:pt>
                <c:pt idx="181">
                  <c:v>-54527</c:v>
                </c:pt>
                <c:pt idx="182">
                  <c:v>-55254</c:v>
                </c:pt>
                <c:pt idx="183">
                  <c:v>-54926</c:v>
                </c:pt>
                <c:pt idx="184">
                  <c:v>-54930</c:v>
                </c:pt>
                <c:pt idx="185">
                  <c:v>-54202</c:v>
                </c:pt>
                <c:pt idx="186">
                  <c:v>-54149</c:v>
                </c:pt>
                <c:pt idx="187">
                  <c:v>-54997</c:v>
                </c:pt>
                <c:pt idx="188">
                  <c:v>-54805</c:v>
                </c:pt>
                <c:pt idx="189">
                  <c:v>-55398</c:v>
                </c:pt>
                <c:pt idx="190">
                  <c:v>-56419</c:v>
                </c:pt>
                <c:pt idx="191">
                  <c:v>-56439</c:v>
                </c:pt>
                <c:pt idx="192">
                  <c:v>-56772</c:v>
                </c:pt>
                <c:pt idx="193">
                  <c:v>-56404</c:v>
                </c:pt>
                <c:pt idx="194">
                  <c:v>-55491</c:v>
                </c:pt>
                <c:pt idx="195">
                  <c:v>-55644</c:v>
                </c:pt>
                <c:pt idx="196">
                  <c:v>-55283</c:v>
                </c:pt>
                <c:pt idx="197">
                  <c:v>-54752</c:v>
                </c:pt>
                <c:pt idx="198">
                  <c:v>-53927</c:v>
                </c:pt>
                <c:pt idx="199">
                  <c:v>-52883</c:v>
                </c:pt>
                <c:pt idx="200">
                  <c:v>-52220</c:v>
                </c:pt>
                <c:pt idx="201">
                  <c:v>-52237</c:v>
                </c:pt>
                <c:pt idx="202">
                  <c:v>-52544</c:v>
                </c:pt>
                <c:pt idx="203">
                  <c:v>-54839</c:v>
                </c:pt>
                <c:pt idx="204">
                  <c:v>-56371</c:v>
                </c:pt>
                <c:pt idx="205">
                  <c:v>-59768</c:v>
                </c:pt>
                <c:pt idx="206">
                  <c:v>-61040</c:v>
                </c:pt>
                <c:pt idx="207">
                  <c:v>-62904</c:v>
                </c:pt>
                <c:pt idx="208">
                  <c:v>-63401</c:v>
                </c:pt>
                <c:pt idx="209">
                  <c:v>-63070</c:v>
                </c:pt>
                <c:pt idx="210">
                  <c:v>-63016</c:v>
                </c:pt>
                <c:pt idx="211">
                  <c:v>-62619</c:v>
                </c:pt>
                <c:pt idx="212">
                  <c:v>-62901</c:v>
                </c:pt>
                <c:pt idx="213">
                  <c:v>-63065</c:v>
                </c:pt>
                <c:pt idx="214">
                  <c:v>-63971</c:v>
                </c:pt>
                <c:pt idx="215">
                  <c:v>-64314</c:v>
                </c:pt>
                <c:pt idx="216">
                  <c:v>-64655</c:v>
                </c:pt>
                <c:pt idx="217">
                  <c:v>-64245</c:v>
                </c:pt>
                <c:pt idx="218">
                  <c:v>-64604</c:v>
                </c:pt>
                <c:pt idx="219">
                  <c:v>-64046</c:v>
                </c:pt>
                <c:pt idx="220">
                  <c:v>-64252</c:v>
                </c:pt>
                <c:pt idx="221">
                  <c:v>-63387</c:v>
                </c:pt>
                <c:pt idx="222">
                  <c:v>-62681</c:v>
                </c:pt>
                <c:pt idx="223">
                  <c:v>-62453</c:v>
                </c:pt>
                <c:pt idx="224">
                  <c:v>-62324</c:v>
                </c:pt>
                <c:pt idx="225">
                  <c:v>-62187</c:v>
                </c:pt>
                <c:pt idx="226">
                  <c:v>-61852</c:v>
                </c:pt>
                <c:pt idx="227">
                  <c:v>-62022</c:v>
                </c:pt>
                <c:pt idx="228">
                  <c:v>-63033</c:v>
                </c:pt>
                <c:pt idx="229">
                  <c:v>-65701</c:v>
                </c:pt>
                <c:pt idx="230">
                  <c:v>-65845</c:v>
                </c:pt>
                <c:pt idx="231">
                  <c:v>-64885</c:v>
                </c:pt>
                <c:pt idx="232">
                  <c:v>-64668</c:v>
                </c:pt>
                <c:pt idx="233">
                  <c:v>-63591</c:v>
                </c:pt>
                <c:pt idx="234">
                  <c:v>-63468</c:v>
                </c:pt>
                <c:pt idx="235">
                  <c:v>-61298</c:v>
                </c:pt>
                <c:pt idx="236">
                  <c:v>-61222</c:v>
                </c:pt>
                <c:pt idx="237">
                  <c:v>-61478</c:v>
                </c:pt>
                <c:pt idx="238">
                  <c:v>-62651</c:v>
                </c:pt>
                <c:pt idx="239">
                  <c:v>-62235</c:v>
                </c:pt>
                <c:pt idx="240">
                  <c:v>-62379</c:v>
                </c:pt>
                <c:pt idx="241">
                  <c:v>-60082</c:v>
                </c:pt>
                <c:pt idx="242">
                  <c:v>-58982</c:v>
                </c:pt>
                <c:pt idx="243">
                  <c:v>-58586</c:v>
                </c:pt>
                <c:pt idx="244">
                  <c:v>-58419</c:v>
                </c:pt>
                <c:pt idx="245">
                  <c:v>-58445</c:v>
                </c:pt>
                <c:pt idx="246">
                  <c:v>-57244</c:v>
                </c:pt>
                <c:pt idx="247">
                  <c:v>-56460</c:v>
                </c:pt>
                <c:pt idx="248">
                  <c:v>-55811</c:v>
                </c:pt>
                <c:pt idx="249">
                  <c:v>-55946</c:v>
                </c:pt>
                <c:pt idx="250">
                  <c:v>-56001</c:v>
                </c:pt>
                <c:pt idx="251">
                  <c:v>-57752</c:v>
                </c:pt>
                <c:pt idx="252">
                  <c:v>-58967</c:v>
                </c:pt>
                <c:pt idx="253">
                  <c:v>-61799</c:v>
                </c:pt>
                <c:pt idx="254">
                  <c:v>-62575</c:v>
                </c:pt>
                <c:pt idx="255">
                  <c:v>-63726</c:v>
                </c:pt>
                <c:pt idx="256">
                  <c:v>-63995</c:v>
                </c:pt>
                <c:pt idx="257">
                  <c:v>-64242</c:v>
                </c:pt>
                <c:pt idx="258">
                  <c:v>-64387</c:v>
                </c:pt>
                <c:pt idx="259">
                  <c:v>-64224</c:v>
                </c:pt>
                <c:pt idx="260">
                  <c:v>-64183</c:v>
                </c:pt>
                <c:pt idx="261">
                  <c:v>-64253</c:v>
                </c:pt>
                <c:pt idx="262">
                  <c:v>-64842</c:v>
                </c:pt>
                <c:pt idx="263">
                  <c:v>-65113</c:v>
                </c:pt>
                <c:pt idx="264">
                  <c:v>-65241</c:v>
                </c:pt>
                <c:pt idx="265">
                  <c:v>-64894</c:v>
                </c:pt>
                <c:pt idx="266">
                  <c:v>-64967</c:v>
                </c:pt>
                <c:pt idx="267">
                  <c:v>-64155</c:v>
                </c:pt>
                <c:pt idx="268">
                  <c:v>-63922</c:v>
                </c:pt>
                <c:pt idx="269">
                  <c:v>-63562</c:v>
                </c:pt>
                <c:pt idx="270">
                  <c:v>-63069</c:v>
                </c:pt>
                <c:pt idx="271">
                  <c:v>-62617</c:v>
                </c:pt>
                <c:pt idx="272">
                  <c:v>-62456</c:v>
                </c:pt>
                <c:pt idx="273">
                  <c:v>-62079</c:v>
                </c:pt>
                <c:pt idx="274">
                  <c:v>-62016</c:v>
                </c:pt>
                <c:pt idx="275">
                  <c:v>-62549</c:v>
                </c:pt>
                <c:pt idx="276">
                  <c:v>-62966</c:v>
                </c:pt>
                <c:pt idx="277">
                  <c:v>-66060</c:v>
                </c:pt>
                <c:pt idx="278">
                  <c:v>-66222</c:v>
                </c:pt>
                <c:pt idx="279">
                  <c:v>-65558</c:v>
                </c:pt>
                <c:pt idx="280">
                  <c:v>-64752</c:v>
                </c:pt>
                <c:pt idx="281">
                  <c:v>-62431</c:v>
                </c:pt>
                <c:pt idx="282">
                  <c:v>-61765</c:v>
                </c:pt>
                <c:pt idx="283">
                  <c:v>-60642</c:v>
                </c:pt>
                <c:pt idx="284">
                  <c:v>-60426</c:v>
                </c:pt>
                <c:pt idx="285">
                  <c:v>-60963</c:v>
                </c:pt>
                <c:pt idx="286">
                  <c:v>-61641</c:v>
                </c:pt>
                <c:pt idx="287">
                  <c:v>-62216</c:v>
                </c:pt>
                <c:pt idx="288">
                  <c:v>-62050</c:v>
                </c:pt>
                <c:pt idx="289">
                  <c:v>-60897</c:v>
                </c:pt>
                <c:pt idx="290">
                  <c:v>-59688</c:v>
                </c:pt>
                <c:pt idx="291">
                  <c:v>-60548</c:v>
                </c:pt>
                <c:pt idx="292">
                  <c:v>-59900</c:v>
                </c:pt>
                <c:pt idx="293">
                  <c:v>-60264</c:v>
                </c:pt>
                <c:pt idx="294">
                  <c:v>-58904</c:v>
                </c:pt>
                <c:pt idx="295">
                  <c:v>-57800</c:v>
                </c:pt>
                <c:pt idx="296">
                  <c:v>-56925</c:v>
                </c:pt>
                <c:pt idx="297">
                  <c:v>-56620</c:v>
                </c:pt>
                <c:pt idx="298">
                  <c:v>-56604</c:v>
                </c:pt>
                <c:pt idx="299">
                  <c:v>-58524</c:v>
                </c:pt>
                <c:pt idx="300">
                  <c:v>-60075</c:v>
                </c:pt>
                <c:pt idx="301">
                  <c:v>-63495</c:v>
                </c:pt>
                <c:pt idx="302">
                  <c:v>-64316</c:v>
                </c:pt>
                <c:pt idx="303">
                  <c:v>-64360</c:v>
                </c:pt>
                <c:pt idx="304">
                  <c:v>-64331</c:v>
                </c:pt>
                <c:pt idx="305">
                  <c:v>-64749</c:v>
                </c:pt>
                <c:pt idx="306">
                  <c:v>-65141</c:v>
                </c:pt>
                <c:pt idx="307">
                  <c:v>-65384</c:v>
                </c:pt>
                <c:pt idx="308">
                  <c:v>-65561</c:v>
                </c:pt>
                <c:pt idx="309">
                  <c:v>-65826</c:v>
                </c:pt>
                <c:pt idx="310">
                  <c:v>-65896</c:v>
                </c:pt>
                <c:pt idx="311">
                  <c:v>-65551</c:v>
                </c:pt>
                <c:pt idx="312">
                  <c:v>-66195</c:v>
                </c:pt>
                <c:pt idx="313">
                  <c:v>-66445</c:v>
                </c:pt>
                <c:pt idx="314">
                  <c:v>-66502</c:v>
                </c:pt>
                <c:pt idx="315">
                  <c:v>-65638</c:v>
                </c:pt>
                <c:pt idx="316">
                  <c:v>-66049</c:v>
                </c:pt>
                <c:pt idx="317">
                  <c:v>-66412</c:v>
                </c:pt>
                <c:pt idx="318">
                  <c:v>-66383</c:v>
                </c:pt>
                <c:pt idx="319">
                  <c:v>-65641</c:v>
                </c:pt>
                <c:pt idx="320">
                  <c:v>-65255</c:v>
                </c:pt>
                <c:pt idx="321">
                  <c:v>-65160</c:v>
                </c:pt>
                <c:pt idx="322">
                  <c:v>-65000</c:v>
                </c:pt>
                <c:pt idx="323">
                  <c:v>-64468</c:v>
                </c:pt>
                <c:pt idx="324">
                  <c:v>-64928</c:v>
                </c:pt>
                <c:pt idx="325">
                  <c:v>-68898</c:v>
                </c:pt>
                <c:pt idx="326">
                  <c:v>-69179</c:v>
                </c:pt>
                <c:pt idx="327">
                  <c:v>-68392</c:v>
                </c:pt>
                <c:pt idx="328">
                  <c:v>-67943</c:v>
                </c:pt>
                <c:pt idx="329">
                  <c:v>-64858</c:v>
                </c:pt>
                <c:pt idx="330">
                  <c:v>-64313</c:v>
                </c:pt>
                <c:pt idx="331">
                  <c:v>-63538</c:v>
                </c:pt>
                <c:pt idx="332">
                  <c:v>-63987</c:v>
                </c:pt>
                <c:pt idx="333">
                  <c:v>-65242</c:v>
                </c:pt>
                <c:pt idx="334">
                  <c:v>-65624</c:v>
                </c:pt>
                <c:pt idx="335">
                  <c:v>-66353</c:v>
                </c:pt>
                <c:pt idx="336">
                  <c:v>-66233</c:v>
                </c:pt>
                <c:pt idx="337">
                  <c:v>-64823</c:v>
                </c:pt>
                <c:pt idx="338">
                  <c:v>-64014</c:v>
                </c:pt>
                <c:pt idx="339">
                  <c:v>-64577</c:v>
                </c:pt>
                <c:pt idx="340">
                  <c:v>-64315</c:v>
                </c:pt>
                <c:pt idx="341">
                  <c:v>-63983</c:v>
                </c:pt>
                <c:pt idx="342">
                  <c:v>-63564</c:v>
                </c:pt>
                <c:pt idx="343">
                  <c:v>-62377</c:v>
                </c:pt>
                <c:pt idx="344">
                  <c:v>-61491</c:v>
                </c:pt>
                <c:pt idx="345">
                  <c:v>-61546</c:v>
                </c:pt>
                <c:pt idx="346">
                  <c:v>-61818</c:v>
                </c:pt>
                <c:pt idx="347">
                  <c:v>-63586</c:v>
                </c:pt>
                <c:pt idx="348">
                  <c:v>-65069</c:v>
                </c:pt>
                <c:pt idx="349">
                  <c:v>-68644</c:v>
                </c:pt>
                <c:pt idx="350">
                  <c:v>-68829</c:v>
                </c:pt>
                <c:pt idx="351">
                  <c:v>-68353</c:v>
                </c:pt>
                <c:pt idx="352">
                  <c:v>-68477</c:v>
                </c:pt>
                <c:pt idx="353">
                  <c:v>-69921</c:v>
                </c:pt>
                <c:pt idx="354">
                  <c:v>-70354</c:v>
                </c:pt>
                <c:pt idx="355">
                  <c:v>-69707</c:v>
                </c:pt>
                <c:pt idx="356">
                  <c:v>-69749</c:v>
                </c:pt>
                <c:pt idx="357">
                  <c:v>-68776</c:v>
                </c:pt>
                <c:pt idx="358">
                  <c:v>-68597</c:v>
                </c:pt>
                <c:pt idx="359">
                  <c:v>-68134</c:v>
                </c:pt>
                <c:pt idx="360">
                  <c:v>-68583</c:v>
                </c:pt>
                <c:pt idx="361">
                  <c:v>-68677</c:v>
                </c:pt>
                <c:pt idx="362">
                  <c:v>-68477</c:v>
                </c:pt>
                <c:pt idx="363">
                  <c:v>-67260</c:v>
                </c:pt>
                <c:pt idx="364">
                  <c:v>-66998</c:v>
                </c:pt>
                <c:pt idx="365">
                  <c:v>-66086</c:v>
                </c:pt>
                <c:pt idx="366">
                  <c:v>-65478</c:v>
                </c:pt>
                <c:pt idx="367">
                  <c:v>-65601</c:v>
                </c:pt>
                <c:pt idx="368">
                  <c:v>-65001</c:v>
                </c:pt>
                <c:pt idx="369">
                  <c:v>-65116</c:v>
                </c:pt>
                <c:pt idx="370">
                  <c:v>-65115</c:v>
                </c:pt>
                <c:pt idx="371">
                  <c:v>-66268</c:v>
                </c:pt>
                <c:pt idx="372">
                  <c:v>-67073</c:v>
                </c:pt>
                <c:pt idx="373">
                  <c:v>-68474</c:v>
                </c:pt>
                <c:pt idx="374">
                  <c:v>-69205</c:v>
                </c:pt>
                <c:pt idx="375">
                  <c:v>-68579</c:v>
                </c:pt>
                <c:pt idx="376">
                  <c:v>-66760</c:v>
                </c:pt>
                <c:pt idx="377">
                  <c:v>-64295</c:v>
                </c:pt>
                <c:pt idx="378">
                  <c:v>-64161</c:v>
                </c:pt>
                <c:pt idx="379">
                  <c:v>-62966</c:v>
                </c:pt>
                <c:pt idx="380">
                  <c:v>-63500</c:v>
                </c:pt>
                <c:pt idx="381">
                  <c:v>-63407</c:v>
                </c:pt>
                <c:pt idx="382">
                  <c:v>-64277</c:v>
                </c:pt>
                <c:pt idx="383">
                  <c:v>-64185</c:v>
                </c:pt>
                <c:pt idx="384">
                  <c:v>-64281</c:v>
                </c:pt>
                <c:pt idx="385">
                  <c:v>-63012</c:v>
                </c:pt>
                <c:pt idx="386">
                  <c:v>-61107</c:v>
                </c:pt>
                <c:pt idx="387">
                  <c:v>-60893</c:v>
                </c:pt>
                <c:pt idx="388">
                  <c:v>-60711</c:v>
                </c:pt>
                <c:pt idx="389">
                  <c:v>-60374</c:v>
                </c:pt>
                <c:pt idx="390">
                  <c:v>-59399</c:v>
                </c:pt>
                <c:pt idx="391">
                  <c:v>-58522</c:v>
                </c:pt>
                <c:pt idx="392">
                  <c:v>-58282</c:v>
                </c:pt>
                <c:pt idx="393">
                  <c:v>-58231</c:v>
                </c:pt>
                <c:pt idx="394">
                  <c:v>-58303</c:v>
                </c:pt>
                <c:pt idx="395">
                  <c:v>-59137</c:v>
                </c:pt>
                <c:pt idx="396">
                  <c:v>-60534</c:v>
                </c:pt>
                <c:pt idx="397">
                  <c:v>-63248</c:v>
                </c:pt>
                <c:pt idx="398">
                  <c:v>-63687</c:v>
                </c:pt>
                <c:pt idx="399">
                  <c:v>-65403</c:v>
                </c:pt>
                <c:pt idx="400">
                  <c:v>-65854</c:v>
                </c:pt>
                <c:pt idx="401">
                  <c:v>-66190</c:v>
                </c:pt>
                <c:pt idx="402">
                  <c:v>-66304</c:v>
                </c:pt>
                <c:pt idx="403">
                  <c:v>-65980</c:v>
                </c:pt>
                <c:pt idx="404">
                  <c:v>-65481</c:v>
                </c:pt>
                <c:pt idx="405">
                  <c:v>-64469</c:v>
                </c:pt>
                <c:pt idx="406">
                  <c:v>-64189</c:v>
                </c:pt>
                <c:pt idx="407">
                  <c:v>-64058</c:v>
                </c:pt>
                <c:pt idx="408">
                  <c:v>-64133</c:v>
                </c:pt>
                <c:pt idx="409">
                  <c:v>-63964</c:v>
                </c:pt>
                <c:pt idx="410">
                  <c:v>-64271</c:v>
                </c:pt>
                <c:pt idx="411">
                  <c:v>-63162</c:v>
                </c:pt>
                <c:pt idx="412">
                  <c:v>-62966</c:v>
                </c:pt>
                <c:pt idx="413">
                  <c:v>-62056</c:v>
                </c:pt>
                <c:pt idx="414">
                  <c:v>-61684</c:v>
                </c:pt>
                <c:pt idx="415">
                  <c:v>-61532</c:v>
                </c:pt>
                <c:pt idx="416">
                  <c:v>-61265</c:v>
                </c:pt>
                <c:pt idx="417">
                  <c:v>-61294</c:v>
                </c:pt>
                <c:pt idx="418">
                  <c:v>-61384</c:v>
                </c:pt>
                <c:pt idx="419">
                  <c:v>-63008</c:v>
                </c:pt>
                <c:pt idx="420">
                  <c:v>-63128</c:v>
                </c:pt>
                <c:pt idx="421">
                  <c:v>-65075</c:v>
                </c:pt>
                <c:pt idx="422">
                  <c:v>-65114</c:v>
                </c:pt>
                <c:pt idx="423">
                  <c:v>-65129</c:v>
                </c:pt>
                <c:pt idx="424">
                  <c:v>-64439</c:v>
                </c:pt>
                <c:pt idx="425">
                  <c:v>-63073</c:v>
                </c:pt>
                <c:pt idx="426">
                  <c:v>-62375</c:v>
                </c:pt>
                <c:pt idx="427">
                  <c:v>-60876</c:v>
                </c:pt>
                <c:pt idx="428">
                  <c:v>-60698</c:v>
                </c:pt>
                <c:pt idx="429">
                  <c:v>-62364</c:v>
                </c:pt>
                <c:pt idx="430">
                  <c:v>-63858</c:v>
                </c:pt>
                <c:pt idx="431">
                  <c:v>-63675</c:v>
                </c:pt>
                <c:pt idx="432">
                  <c:v>-63593</c:v>
                </c:pt>
                <c:pt idx="433">
                  <c:v>-61120</c:v>
                </c:pt>
                <c:pt idx="434">
                  <c:v>-59229</c:v>
                </c:pt>
                <c:pt idx="435">
                  <c:v>-59423</c:v>
                </c:pt>
                <c:pt idx="436">
                  <c:v>-59056</c:v>
                </c:pt>
                <c:pt idx="437">
                  <c:v>-58610</c:v>
                </c:pt>
                <c:pt idx="438">
                  <c:v>-57689</c:v>
                </c:pt>
                <c:pt idx="439">
                  <c:v>-57593</c:v>
                </c:pt>
                <c:pt idx="440">
                  <c:v>-57188</c:v>
                </c:pt>
                <c:pt idx="441">
                  <c:v>-57018</c:v>
                </c:pt>
                <c:pt idx="442">
                  <c:v>-56964</c:v>
                </c:pt>
                <c:pt idx="443">
                  <c:v>-57575</c:v>
                </c:pt>
                <c:pt idx="444">
                  <c:v>-57837</c:v>
                </c:pt>
                <c:pt idx="445">
                  <c:v>-58534</c:v>
                </c:pt>
                <c:pt idx="446">
                  <c:v>-59334</c:v>
                </c:pt>
                <c:pt idx="447">
                  <c:v>-59940</c:v>
                </c:pt>
                <c:pt idx="448">
                  <c:v>-59531</c:v>
                </c:pt>
                <c:pt idx="449">
                  <c:v>-59766</c:v>
                </c:pt>
                <c:pt idx="450">
                  <c:v>-59532</c:v>
                </c:pt>
                <c:pt idx="451">
                  <c:v>-59721</c:v>
                </c:pt>
                <c:pt idx="452">
                  <c:v>-59350</c:v>
                </c:pt>
                <c:pt idx="453">
                  <c:v>-59481</c:v>
                </c:pt>
                <c:pt idx="454">
                  <c:v>-59218</c:v>
                </c:pt>
                <c:pt idx="455">
                  <c:v>-58555</c:v>
                </c:pt>
                <c:pt idx="456">
                  <c:v>-58591</c:v>
                </c:pt>
                <c:pt idx="457">
                  <c:v>-58258</c:v>
                </c:pt>
                <c:pt idx="458">
                  <c:v>-58704</c:v>
                </c:pt>
                <c:pt idx="459">
                  <c:v>-56902</c:v>
                </c:pt>
                <c:pt idx="460">
                  <c:v>-55948</c:v>
                </c:pt>
                <c:pt idx="461">
                  <c:v>-55077</c:v>
                </c:pt>
                <c:pt idx="462">
                  <c:v>-53789</c:v>
                </c:pt>
                <c:pt idx="463">
                  <c:v>-53179</c:v>
                </c:pt>
                <c:pt idx="464">
                  <c:v>-52776</c:v>
                </c:pt>
                <c:pt idx="465">
                  <c:v>-52719</c:v>
                </c:pt>
                <c:pt idx="466">
                  <c:v>-53114</c:v>
                </c:pt>
                <c:pt idx="467">
                  <c:v>-53800</c:v>
                </c:pt>
                <c:pt idx="468">
                  <c:v>-55029</c:v>
                </c:pt>
                <c:pt idx="469">
                  <c:v>-58114</c:v>
                </c:pt>
                <c:pt idx="470">
                  <c:v>-58732</c:v>
                </c:pt>
                <c:pt idx="471">
                  <c:v>-58595</c:v>
                </c:pt>
                <c:pt idx="472">
                  <c:v>-58124</c:v>
                </c:pt>
                <c:pt idx="473">
                  <c:v>-56774</c:v>
                </c:pt>
                <c:pt idx="474">
                  <c:v>-55400</c:v>
                </c:pt>
                <c:pt idx="475">
                  <c:v>-54981</c:v>
                </c:pt>
                <c:pt idx="476">
                  <c:v>-54664</c:v>
                </c:pt>
                <c:pt idx="477">
                  <c:v>-54608</c:v>
                </c:pt>
                <c:pt idx="478">
                  <c:v>-56845</c:v>
                </c:pt>
                <c:pt idx="479">
                  <c:v>-56215</c:v>
                </c:pt>
                <c:pt idx="480">
                  <c:v>-55911</c:v>
                </c:pt>
                <c:pt idx="481">
                  <c:v>-54898</c:v>
                </c:pt>
                <c:pt idx="482">
                  <c:v>-53667</c:v>
                </c:pt>
                <c:pt idx="483">
                  <c:v>-53950</c:v>
                </c:pt>
                <c:pt idx="484">
                  <c:v>-53180</c:v>
                </c:pt>
                <c:pt idx="485">
                  <c:v>-52655</c:v>
                </c:pt>
                <c:pt idx="486">
                  <c:v>-50442</c:v>
                </c:pt>
                <c:pt idx="487">
                  <c:v>-48675</c:v>
                </c:pt>
                <c:pt idx="488">
                  <c:v>-47450</c:v>
                </c:pt>
                <c:pt idx="489">
                  <c:v>-46993</c:v>
                </c:pt>
                <c:pt idx="490">
                  <c:v>-46536</c:v>
                </c:pt>
                <c:pt idx="491">
                  <c:v>-46887</c:v>
                </c:pt>
                <c:pt idx="492">
                  <c:v>-47422</c:v>
                </c:pt>
                <c:pt idx="493">
                  <c:v>-48156</c:v>
                </c:pt>
                <c:pt idx="494">
                  <c:v>-48630</c:v>
                </c:pt>
                <c:pt idx="495">
                  <c:v>-49261</c:v>
                </c:pt>
                <c:pt idx="496">
                  <c:v>-49162</c:v>
                </c:pt>
                <c:pt idx="497">
                  <c:v>-49635</c:v>
                </c:pt>
                <c:pt idx="498">
                  <c:v>-50566</c:v>
                </c:pt>
                <c:pt idx="499">
                  <c:v>-51112</c:v>
                </c:pt>
                <c:pt idx="500">
                  <c:v>-51586</c:v>
                </c:pt>
                <c:pt idx="501">
                  <c:v>-52265</c:v>
                </c:pt>
                <c:pt idx="502">
                  <c:v>-52188</c:v>
                </c:pt>
                <c:pt idx="503">
                  <c:v>-51838</c:v>
                </c:pt>
                <c:pt idx="504">
                  <c:v>-52311</c:v>
                </c:pt>
                <c:pt idx="505">
                  <c:v>-51837</c:v>
                </c:pt>
                <c:pt idx="506">
                  <c:v>-51788</c:v>
                </c:pt>
                <c:pt idx="507">
                  <c:v>-50566</c:v>
                </c:pt>
                <c:pt idx="508">
                  <c:v>-49269</c:v>
                </c:pt>
                <c:pt idx="509">
                  <c:v>-49184</c:v>
                </c:pt>
                <c:pt idx="510">
                  <c:v>-48135</c:v>
                </c:pt>
                <c:pt idx="511">
                  <c:v>-48468</c:v>
                </c:pt>
                <c:pt idx="512">
                  <c:v>-48213</c:v>
                </c:pt>
                <c:pt idx="513">
                  <c:v>-48947</c:v>
                </c:pt>
                <c:pt idx="514">
                  <c:v>-49398</c:v>
                </c:pt>
                <c:pt idx="515">
                  <c:v>-50522</c:v>
                </c:pt>
                <c:pt idx="516">
                  <c:v>-52059</c:v>
                </c:pt>
                <c:pt idx="517">
                  <c:v>-54513</c:v>
                </c:pt>
                <c:pt idx="518">
                  <c:v>-55670</c:v>
                </c:pt>
                <c:pt idx="519">
                  <c:v>-55825</c:v>
                </c:pt>
                <c:pt idx="520">
                  <c:v>-55685</c:v>
                </c:pt>
                <c:pt idx="521">
                  <c:v>-54494</c:v>
                </c:pt>
                <c:pt idx="522">
                  <c:v>-54489</c:v>
                </c:pt>
                <c:pt idx="523">
                  <c:v>-53956</c:v>
                </c:pt>
                <c:pt idx="524">
                  <c:v>-53606</c:v>
                </c:pt>
                <c:pt idx="525">
                  <c:v>-53750</c:v>
                </c:pt>
                <c:pt idx="526">
                  <c:v>-54637</c:v>
                </c:pt>
                <c:pt idx="527">
                  <c:v>-56317</c:v>
                </c:pt>
                <c:pt idx="528">
                  <c:v>-56743</c:v>
                </c:pt>
                <c:pt idx="529">
                  <c:v>-56359</c:v>
                </c:pt>
                <c:pt idx="530">
                  <c:v>-54658</c:v>
                </c:pt>
                <c:pt idx="531">
                  <c:v>-55050</c:v>
                </c:pt>
                <c:pt idx="532">
                  <c:v>-54851</c:v>
                </c:pt>
                <c:pt idx="533">
                  <c:v>-55926</c:v>
                </c:pt>
                <c:pt idx="534">
                  <c:v>-54201</c:v>
                </c:pt>
                <c:pt idx="535">
                  <c:v>-53344</c:v>
                </c:pt>
                <c:pt idx="536">
                  <c:v>-52524</c:v>
                </c:pt>
                <c:pt idx="537">
                  <c:v>-52799</c:v>
                </c:pt>
                <c:pt idx="538">
                  <c:v>-53612</c:v>
                </c:pt>
                <c:pt idx="539">
                  <c:v>-55326</c:v>
                </c:pt>
                <c:pt idx="540">
                  <c:v>-57569</c:v>
                </c:pt>
                <c:pt idx="541">
                  <c:v>-60583</c:v>
                </c:pt>
                <c:pt idx="542">
                  <c:v>-61237</c:v>
                </c:pt>
                <c:pt idx="543">
                  <c:v>-62903</c:v>
                </c:pt>
                <c:pt idx="544">
                  <c:v>-63021</c:v>
                </c:pt>
                <c:pt idx="545">
                  <c:v>-63103</c:v>
                </c:pt>
                <c:pt idx="546">
                  <c:v>-63374</c:v>
                </c:pt>
                <c:pt idx="547">
                  <c:v>-62220</c:v>
                </c:pt>
                <c:pt idx="548">
                  <c:v>-62330</c:v>
                </c:pt>
                <c:pt idx="549">
                  <c:v>-61790</c:v>
                </c:pt>
                <c:pt idx="550">
                  <c:v>-61488</c:v>
                </c:pt>
                <c:pt idx="551">
                  <c:v>-60742</c:v>
                </c:pt>
                <c:pt idx="552">
                  <c:v>-60879</c:v>
                </c:pt>
                <c:pt idx="553">
                  <c:v>-60676</c:v>
                </c:pt>
                <c:pt idx="554">
                  <c:v>-60587</c:v>
                </c:pt>
                <c:pt idx="555">
                  <c:v>-60440</c:v>
                </c:pt>
                <c:pt idx="556">
                  <c:v>-60386</c:v>
                </c:pt>
                <c:pt idx="557">
                  <c:v>-59513</c:v>
                </c:pt>
                <c:pt idx="558">
                  <c:v>-58566</c:v>
                </c:pt>
                <c:pt idx="559">
                  <c:v>-58657</c:v>
                </c:pt>
                <c:pt idx="560">
                  <c:v>-58595</c:v>
                </c:pt>
                <c:pt idx="561">
                  <c:v>-57824</c:v>
                </c:pt>
                <c:pt idx="562">
                  <c:v>-57634</c:v>
                </c:pt>
                <c:pt idx="563">
                  <c:v>-58587</c:v>
                </c:pt>
                <c:pt idx="564">
                  <c:v>-59292</c:v>
                </c:pt>
                <c:pt idx="565">
                  <c:v>-63144</c:v>
                </c:pt>
                <c:pt idx="566">
                  <c:v>-63767</c:v>
                </c:pt>
                <c:pt idx="567">
                  <c:v>-63243</c:v>
                </c:pt>
                <c:pt idx="568">
                  <c:v>-62670</c:v>
                </c:pt>
                <c:pt idx="569">
                  <c:v>-60631</c:v>
                </c:pt>
                <c:pt idx="570">
                  <c:v>-60320</c:v>
                </c:pt>
                <c:pt idx="571">
                  <c:v>-60501</c:v>
                </c:pt>
                <c:pt idx="572">
                  <c:v>-60379</c:v>
                </c:pt>
                <c:pt idx="573">
                  <c:v>-61416</c:v>
                </c:pt>
                <c:pt idx="574">
                  <c:v>-62268</c:v>
                </c:pt>
                <c:pt idx="575">
                  <c:v>-62963</c:v>
                </c:pt>
                <c:pt idx="576">
                  <c:v>-62757</c:v>
                </c:pt>
                <c:pt idx="577">
                  <c:v>-60810</c:v>
                </c:pt>
                <c:pt idx="578">
                  <c:v>-59347</c:v>
                </c:pt>
                <c:pt idx="579">
                  <c:v>-60208</c:v>
                </c:pt>
                <c:pt idx="580">
                  <c:v>-60020</c:v>
                </c:pt>
                <c:pt idx="581">
                  <c:v>-59811</c:v>
                </c:pt>
                <c:pt idx="582">
                  <c:v>-57882</c:v>
                </c:pt>
                <c:pt idx="583">
                  <c:v>-57148</c:v>
                </c:pt>
                <c:pt idx="584">
                  <c:v>-56385</c:v>
                </c:pt>
                <c:pt idx="585">
                  <c:v>-56299</c:v>
                </c:pt>
                <c:pt idx="586">
                  <c:v>-56207</c:v>
                </c:pt>
                <c:pt idx="587">
                  <c:v>-57486</c:v>
                </c:pt>
                <c:pt idx="588">
                  <c:v>-59043</c:v>
                </c:pt>
                <c:pt idx="589">
                  <c:v>-62057</c:v>
                </c:pt>
                <c:pt idx="590">
                  <c:v>-62356</c:v>
                </c:pt>
                <c:pt idx="591">
                  <c:v>-63481</c:v>
                </c:pt>
                <c:pt idx="592">
                  <c:v>-63516</c:v>
                </c:pt>
                <c:pt idx="593">
                  <c:v>-63090</c:v>
                </c:pt>
                <c:pt idx="594">
                  <c:v>-63269</c:v>
                </c:pt>
                <c:pt idx="595">
                  <c:v>-63656</c:v>
                </c:pt>
                <c:pt idx="596">
                  <c:v>-63834</c:v>
                </c:pt>
                <c:pt idx="597">
                  <c:v>-63599</c:v>
                </c:pt>
                <c:pt idx="598">
                  <c:v>-63849</c:v>
                </c:pt>
                <c:pt idx="599">
                  <c:v>-63523</c:v>
                </c:pt>
                <c:pt idx="600">
                  <c:v>-63431</c:v>
                </c:pt>
                <c:pt idx="601">
                  <c:v>-63411</c:v>
                </c:pt>
                <c:pt idx="602">
                  <c:v>-63061</c:v>
                </c:pt>
                <c:pt idx="603">
                  <c:v>-63547</c:v>
                </c:pt>
                <c:pt idx="604">
                  <c:v>-63144</c:v>
                </c:pt>
                <c:pt idx="605">
                  <c:v>-62822</c:v>
                </c:pt>
                <c:pt idx="606">
                  <c:v>-62444</c:v>
                </c:pt>
                <c:pt idx="607">
                  <c:v>-61937</c:v>
                </c:pt>
                <c:pt idx="608">
                  <c:v>-61925</c:v>
                </c:pt>
                <c:pt idx="609">
                  <c:v>-61747</c:v>
                </c:pt>
                <c:pt idx="610">
                  <c:v>-61771</c:v>
                </c:pt>
                <c:pt idx="611">
                  <c:v>-63487</c:v>
                </c:pt>
                <c:pt idx="612">
                  <c:v>-63352</c:v>
                </c:pt>
                <c:pt idx="613">
                  <c:v>-65131</c:v>
                </c:pt>
                <c:pt idx="614">
                  <c:v>-65222</c:v>
                </c:pt>
                <c:pt idx="615">
                  <c:v>-64206</c:v>
                </c:pt>
                <c:pt idx="616">
                  <c:v>-63924</c:v>
                </c:pt>
                <c:pt idx="617">
                  <c:v>-62701</c:v>
                </c:pt>
                <c:pt idx="618">
                  <c:v>-62262</c:v>
                </c:pt>
                <c:pt idx="619">
                  <c:v>-62856</c:v>
                </c:pt>
                <c:pt idx="620">
                  <c:v>-62816</c:v>
                </c:pt>
                <c:pt idx="621">
                  <c:v>-62206</c:v>
                </c:pt>
                <c:pt idx="622">
                  <c:v>-63155</c:v>
                </c:pt>
                <c:pt idx="623">
                  <c:v>-63949</c:v>
                </c:pt>
                <c:pt idx="624">
                  <c:v>-64126</c:v>
                </c:pt>
                <c:pt idx="625">
                  <c:v>-63075</c:v>
                </c:pt>
                <c:pt idx="626">
                  <c:v>-61447</c:v>
                </c:pt>
                <c:pt idx="627">
                  <c:v>-62257</c:v>
                </c:pt>
                <c:pt idx="628">
                  <c:v>-62392</c:v>
                </c:pt>
                <c:pt idx="629">
                  <c:v>-62375</c:v>
                </c:pt>
                <c:pt idx="630">
                  <c:v>-61095</c:v>
                </c:pt>
                <c:pt idx="631">
                  <c:v>-59882</c:v>
                </c:pt>
                <c:pt idx="632">
                  <c:v>-59042</c:v>
                </c:pt>
                <c:pt idx="633">
                  <c:v>-58980</c:v>
                </c:pt>
                <c:pt idx="634">
                  <c:v>-59132</c:v>
                </c:pt>
                <c:pt idx="635">
                  <c:v>-60664</c:v>
                </c:pt>
                <c:pt idx="636">
                  <c:v>-61998</c:v>
                </c:pt>
                <c:pt idx="637">
                  <c:v>-64001</c:v>
                </c:pt>
                <c:pt idx="638">
                  <c:v>-64650</c:v>
                </c:pt>
                <c:pt idx="639">
                  <c:v>-65911</c:v>
                </c:pt>
                <c:pt idx="640">
                  <c:v>-65836</c:v>
                </c:pt>
                <c:pt idx="641">
                  <c:v>-65813</c:v>
                </c:pt>
                <c:pt idx="642">
                  <c:v>-65880</c:v>
                </c:pt>
                <c:pt idx="643">
                  <c:v>-65055</c:v>
                </c:pt>
                <c:pt idx="644">
                  <c:v>-65013</c:v>
                </c:pt>
                <c:pt idx="645">
                  <c:v>-64268</c:v>
                </c:pt>
                <c:pt idx="646">
                  <c:v>-64380</c:v>
                </c:pt>
                <c:pt idx="647">
                  <c:v>-63810</c:v>
                </c:pt>
                <c:pt idx="648">
                  <c:v>-63779</c:v>
                </c:pt>
                <c:pt idx="649">
                  <c:v>-63804</c:v>
                </c:pt>
                <c:pt idx="650">
                  <c:v>-63734</c:v>
                </c:pt>
                <c:pt idx="651">
                  <c:v>-63466</c:v>
                </c:pt>
                <c:pt idx="652">
                  <c:v>-63600</c:v>
                </c:pt>
                <c:pt idx="653">
                  <c:v>-63233</c:v>
                </c:pt>
                <c:pt idx="654">
                  <c:v>-62655</c:v>
                </c:pt>
                <c:pt idx="655">
                  <c:v>-62071</c:v>
                </c:pt>
                <c:pt idx="656">
                  <c:v>-61570</c:v>
                </c:pt>
                <c:pt idx="657">
                  <c:v>-61168</c:v>
                </c:pt>
                <c:pt idx="658">
                  <c:v>-61194</c:v>
                </c:pt>
                <c:pt idx="659">
                  <c:v>-61010</c:v>
                </c:pt>
                <c:pt idx="660">
                  <c:v>-61240</c:v>
                </c:pt>
                <c:pt idx="661">
                  <c:v>-62813</c:v>
                </c:pt>
                <c:pt idx="662">
                  <c:v>-62718</c:v>
                </c:pt>
                <c:pt idx="663">
                  <c:v>-61767</c:v>
                </c:pt>
                <c:pt idx="664">
                  <c:v>-61445</c:v>
                </c:pt>
                <c:pt idx="665">
                  <c:v>-60051</c:v>
                </c:pt>
                <c:pt idx="666">
                  <c:v>-59402</c:v>
                </c:pt>
                <c:pt idx="667">
                  <c:v>-57696</c:v>
                </c:pt>
                <c:pt idx="668">
                  <c:v>-56747</c:v>
                </c:pt>
                <c:pt idx="669">
                  <c:v>-56274</c:v>
                </c:pt>
                <c:pt idx="670">
                  <c:v>-57236</c:v>
                </c:pt>
                <c:pt idx="671">
                  <c:v>-56732</c:v>
                </c:pt>
                <c:pt idx="672">
                  <c:v>-56570</c:v>
                </c:pt>
                <c:pt idx="673">
                  <c:v>-56186</c:v>
                </c:pt>
                <c:pt idx="674">
                  <c:v>-54047</c:v>
                </c:pt>
                <c:pt idx="675">
                  <c:v>-55130</c:v>
                </c:pt>
                <c:pt idx="676">
                  <c:v>-54238</c:v>
                </c:pt>
                <c:pt idx="677">
                  <c:v>-54085</c:v>
                </c:pt>
                <c:pt idx="678">
                  <c:v>-52471</c:v>
                </c:pt>
                <c:pt idx="679">
                  <c:v>-51720</c:v>
                </c:pt>
                <c:pt idx="680">
                  <c:v>-50863</c:v>
                </c:pt>
                <c:pt idx="681">
                  <c:v>-50423</c:v>
                </c:pt>
                <c:pt idx="682">
                  <c:v>-50762</c:v>
                </c:pt>
                <c:pt idx="683">
                  <c:v>-52752</c:v>
                </c:pt>
                <c:pt idx="684">
                  <c:v>-53737</c:v>
                </c:pt>
                <c:pt idx="685">
                  <c:v>-56439</c:v>
                </c:pt>
                <c:pt idx="686">
                  <c:v>-57645</c:v>
                </c:pt>
                <c:pt idx="687">
                  <c:v>-57973</c:v>
                </c:pt>
                <c:pt idx="688">
                  <c:v>-58898</c:v>
                </c:pt>
                <c:pt idx="689">
                  <c:v>-58929</c:v>
                </c:pt>
                <c:pt idx="690">
                  <c:v>-59080</c:v>
                </c:pt>
                <c:pt idx="691">
                  <c:v>-58192</c:v>
                </c:pt>
                <c:pt idx="692">
                  <c:v>-57601</c:v>
                </c:pt>
                <c:pt idx="693">
                  <c:v>-56656</c:v>
                </c:pt>
                <c:pt idx="694">
                  <c:v>-56889</c:v>
                </c:pt>
                <c:pt idx="695">
                  <c:v>-57513</c:v>
                </c:pt>
                <c:pt idx="696">
                  <c:v>-57682</c:v>
                </c:pt>
                <c:pt idx="697">
                  <c:v>-57913</c:v>
                </c:pt>
                <c:pt idx="698">
                  <c:v>-58096</c:v>
                </c:pt>
                <c:pt idx="699">
                  <c:v>-57600</c:v>
                </c:pt>
                <c:pt idx="700">
                  <c:v>-57389</c:v>
                </c:pt>
                <c:pt idx="701">
                  <c:v>-57363</c:v>
                </c:pt>
                <c:pt idx="702">
                  <c:v>-57164</c:v>
                </c:pt>
                <c:pt idx="703">
                  <c:v>-56646</c:v>
                </c:pt>
                <c:pt idx="704">
                  <c:v>-56594</c:v>
                </c:pt>
                <c:pt idx="705">
                  <c:v>-56657</c:v>
                </c:pt>
                <c:pt idx="706">
                  <c:v>-56282</c:v>
                </c:pt>
                <c:pt idx="707">
                  <c:v>-56795</c:v>
                </c:pt>
                <c:pt idx="708">
                  <c:v>-57401</c:v>
                </c:pt>
                <c:pt idx="709">
                  <c:v>-58946</c:v>
                </c:pt>
                <c:pt idx="710">
                  <c:v>-59707</c:v>
                </c:pt>
                <c:pt idx="711">
                  <c:v>-59756</c:v>
                </c:pt>
                <c:pt idx="712">
                  <c:v>-59433</c:v>
                </c:pt>
                <c:pt idx="713">
                  <c:v>-59281</c:v>
                </c:pt>
                <c:pt idx="714">
                  <c:v>-58885</c:v>
                </c:pt>
                <c:pt idx="715">
                  <c:v>-57876</c:v>
                </c:pt>
                <c:pt idx="716">
                  <c:v>-56941</c:v>
                </c:pt>
                <c:pt idx="717">
                  <c:v>-57032</c:v>
                </c:pt>
                <c:pt idx="718">
                  <c:v>-58918</c:v>
                </c:pt>
                <c:pt idx="719">
                  <c:v>-58471</c:v>
                </c:pt>
                <c:pt idx="720">
                  <c:v>-58727</c:v>
                </c:pt>
                <c:pt idx="721">
                  <c:v>-57373</c:v>
                </c:pt>
                <c:pt idx="722">
                  <c:v>-55097</c:v>
                </c:pt>
                <c:pt idx="723">
                  <c:v>-54896</c:v>
                </c:pt>
                <c:pt idx="724">
                  <c:v>-54604</c:v>
                </c:pt>
                <c:pt idx="725">
                  <c:v>-54263</c:v>
                </c:pt>
                <c:pt idx="726">
                  <c:v>-52708</c:v>
                </c:pt>
                <c:pt idx="727">
                  <c:v>-51841</c:v>
                </c:pt>
                <c:pt idx="728">
                  <c:v>-50873</c:v>
                </c:pt>
                <c:pt idx="729">
                  <c:v>-51043</c:v>
                </c:pt>
                <c:pt idx="730">
                  <c:v>-51451</c:v>
                </c:pt>
                <c:pt idx="731">
                  <c:v>-53840</c:v>
                </c:pt>
                <c:pt idx="732">
                  <c:v>-55360</c:v>
                </c:pt>
                <c:pt idx="733">
                  <c:v>-58468</c:v>
                </c:pt>
                <c:pt idx="734">
                  <c:v>-60670</c:v>
                </c:pt>
                <c:pt idx="735">
                  <c:v>-60975</c:v>
                </c:pt>
                <c:pt idx="736">
                  <c:v>-60934</c:v>
                </c:pt>
                <c:pt idx="737">
                  <c:v>-60321</c:v>
                </c:pt>
                <c:pt idx="738">
                  <c:v>-60749</c:v>
                </c:pt>
                <c:pt idx="739">
                  <c:v>-60240</c:v>
                </c:pt>
                <c:pt idx="740">
                  <c:v>-60216</c:v>
                </c:pt>
                <c:pt idx="741">
                  <c:v>-59866</c:v>
                </c:pt>
                <c:pt idx="742">
                  <c:v>-60298</c:v>
                </c:pt>
                <c:pt idx="743">
                  <c:v>-59943</c:v>
                </c:pt>
                <c:pt idx="744">
                  <c:v>-60296</c:v>
                </c:pt>
                <c:pt idx="745">
                  <c:v>-59376</c:v>
                </c:pt>
                <c:pt idx="746">
                  <c:v>-59617</c:v>
                </c:pt>
                <c:pt idx="747">
                  <c:v>-59153</c:v>
                </c:pt>
                <c:pt idx="748">
                  <c:v>-58543</c:v>
                </c:pt>
                <c:pt idx="749">
                  <c:v>-57449</c:v>
                </c:pt>
                <c:pt idx="750">
                  <c:v>-56065</c:v>
                </c:pt>
                <c:pt idx="751">
                  <c:v>-55707</c:v>
                </c:pt>
                <c:pt idx="752">
                  <c:v>-54669</c:v>
                </c:pt>
                <c:pt idx="753">
                  <c:v>-53595</c:v>
                </c:pt>
                <c:pt idx="754">
                  <c:v>-53793</c:v>
                </c:pt>
                <c:pt idx="755">
                  <c:v>-54042</c:v>
                </c:pt>
                <c:pt idx="756">
                  <c:v>-54106</c:v>
                </c:pt>
                <c:pt idx="757">
                  <c:v>-55939</c:v>
                </c:pt>
                <c:pt idx="758">
                  <c:v>-56141</c:v>
                </c:pt>
                <c:pt idx="759">
                  <c:v>-56105</c:v>
                </c:pt>
                <c:pt idx="760">
                  <c:v>-55940</c:v>
                </c:pt>
                <c:pt idx="761">
                  <c:v>-54957</c:v>
                </c:pt>
                <c:pt idx="762">
                  <c:v>-54812</c:v>
                </c:pt>
                <c:pt idx="763">
                  <c:v>-53840</c:v>
                </c:pt>
                <c:pt idx="764">
                  <c:v>-53205</c:v>
                </c:pt>
                <c:pt idx="765">
                  <c:v>-53244</c:v>
                </c:pt>
                <c:pt idx="766">
                  <c:v>-54810</c:v>
                </c:pt>
                <c:pt idx="767">
                  <c:v>-54703</c:v>
                </c:pt>
                <c:pt idx="768">
                  <c:v>-54310</c:v>
                </c:pt>
                <c:pt idx="769">
                  <c:v>-52360</c:v>
                </c:pt>
                <c:pt idx="770">
                  <c:v>-50383</c:v>
                </c:pt>
                <c:pt idx="771">
                  <c:v>-50214</c:v>
                </c:pt>
                <c:pt idx="772">
                  <c:v>-49494</c:v>
                </c:pt>
                <c:pt idx="773">
                  <c:v>-48926</c:v>
                </c:pt>
                <c:pt idx="774">
                  <c:v>-46965</c:v>
                </c:pt>
                <c:pt idx="775">
                  <c:v>-46067</c:v>
                </c:pt>
                <c:pt idx="776">
                  <c:v>-45195</c:v>
                </c:pt>
                <c:pt idx="777">
                  <c:v>-45330</c:v>
                </c:pt>
                <c:pt idx="778">
                  <c:v>-45341</c:v>
                </c:pt>
                <c:pt idx="779">
                  <c:v>-46167</c:v>
                </c:pt>
                <c:pt idx="780">
                  <c:v>-46656</c:v>
                </c:pt>
                <c:pt idx="781">
                  <c:v>-47663</c:v>
                </c:pt>
                <c:pt idx="782">
                  <c:v>-48577</c:v>
                </c:pt>
                <c:pt idx="783">
                  <c:v>-50077</c:v>
                </c:pt>
                <c:pt idx="784">
                  <c:v>-50270</c:v>
                </c:pt>
                <c:pt idx="785">
                  <c:v>-50511</c:v>
                </c:pt>
                <c:pt idx="786">
                  <c:v>-50914</c:v>
                </c:pt>
                <c:pt idx="787">
                  <c:v>-51140</c:v>
                </c:pt>
                <c:pt idx="788">
                  <c:v>-51085</c:v>
                </c:pt>
                <c:pt idx="789">
                  <c:v>-51026</c:v>
                </c:pt>
                <c:pt idx="790">
                  <c:v>-51150</c:v>
                </c:pt>
                <c:pt idx="791">
                  <c:v>-51251</c:v>
                </c:pt>
                <c:pt idx="792">
                  <c:v>-51485</c:v>
                </c:pt>
                <c:pt idx="793">
                  <c:v>-51516</c:v>
                </c:pt>
                <c:pt idx="794">
                  <c:v>-51489</c:v>
                </c:pt>
                <c:pt idx="795">
                  <c:v>-50113</c:v>
                </c:pt>
                <c:pt idx="796">
                  <c:v>-49879</c:v>
                </c:pt>
                <c:pt idx="797">
                  <c:v>-49589</c:v>
                </c:pt>
                <c:pt idx="798">
                  <c:v>-48524</c:v>
                </c:pt>
                <c:pt idx="799">
                  <c:v>-47738</c:v>
                </c:pt>
                <c:pt idx="800">
                  <c:v>-46726</c:v>
                </c:pt>
                <c:pt idx="801">
                  <c:v>-46144</c:v>
                </c:pt>
                <c:pt idx="802">
                  <c:v>-46658</c:v>
                </c:pt>
                <c:pt idx="803">
                  <c:v>-47355</c:v>
                </c:pt>
                <c:pt idx="804">
                  <c:v>-48628</c:v>
                </c:pt>
                <c:pt idx="805">
                  <c:v>-50447</c:v>
                </c:pt>
                <c:pt idx="806">
                  <c:v>-52041</c:v>
                </c:pt>
                <c:pt idx="807">
                  <c:v>-52420</c:v>
                </c:pt>
                <c:pt idx="808">
                  <c:v>-51617</c:v>
                </c:pt>
                <c:pt idx="809">
                  <c:v>-50815</c:v>
                </c:pt>
                <c:pt idx="810">
                  <c:v>-51214</c:v>
                </c:pt>
                <c:pt idx="811">
                  <c:v>-51444</c:v>
                </c:pt>
                <c:pt idx="812">
                  <c:v>-51462</c:v>
                </c:pt>
                <c:pt idx="813">
                  <c:v>-52888</c:v>
                </c:pt>
                <c:pt idx="814">
                  <c:v>-54249</c:v>
                </c:pt>
                <c:pt idx="815">
                  <c:v>-54714</c:v>
                </c:pt>
                <c:pt idx="816">
                  <c:v>-55104</c:v>
                </c:pt>
                <c:pt idx="817">
                  <c:v>-54010</c:v>
                </c:pt>
                <c:pt idx="818">
                  <c:v>-52046</c:v>
                </c:pt>
                <c:pt idx="819">
                  <c:v>-51784</c:v>
                </c:pt>
                <c:pt idx="820">
                  <c:v>-51415</c:v>
                </c:pt>
                <c:pt idx="821">
                  <c:v>-50813</c:v>
                </c:pt>
                <c:pt idx="822">
                  <c:v>-49066</c:v>
                </c:pt>
                <c:pt idx="823">
                  <c:v>-47551</c:v>
                </c:pt>
                <c:pt idx="824">
                  <c:v>-47100</c:v>
                </c:pt>
                <c:pt idx="825">
                  <c:v>-46503</c:v>
                </c:pt>
                <c:pt idx="826">
                  <c:v>-46339</c:v>
                </c:pt>
                <c:pt idx="827">
                  <c:v>-46562</c:v>
                </c:pt>
                <c:pt idx="828">
                  <c:v>-46678</c:v>
                </c:pt>
                <c:pt idx="829">
                  <c:v>-47510</c:v>
                </c:pt>
                <c:pt idx="830">
                  <c:v>-47595</c:v>
                </c:pt>
                <c:pt idx="831">
                  <c:v>-48243</c:v>
                </c:pt>
                <c:pt idx="832">
                  <c:v>-48274</c:v>
                </c:pt>
                <c:pt idx="833">
                  <c:v>-48766</c:v>
                </c:pt>
                <c:pt idx="834">
                  <c:v>-49545</c:v>
                </c:pt>
                <c:pt idx="835">
                  <c:v>-50404</c:v>
                </c:pt>
                <c:pt idx="836">
                  <c:v>-50830</c:v>
                </c:pt>
                <c:pt idx="837">
                  <c:v>-50991</c:v>
                </c:pt>
                <c:pt idx="838">
                  <c:v>-51237</c:v>
                </c:pt>
                <c:pt idx="839">
                  <c:v>-51466</c:v>
                </c:pt>
                <c:pt idx="840">
                  <c:v>-51941</c:v>
                </c:pt>
                <c:pt idx="841">
                  <c:v>-51728</c:v>
                </c:pt>
                <c:pt idx="842">
                  <c:v>-51726</c:v>
                </c:pt>
                <c:pt idx="843">
                  <c:v>-49783</c:v>
                </c:pt>
                <c:pt idx="844">
                  <c:v>-48793</c:v>
                </c:pt>
                <c:pt idx="845">
                  <c:v>-47932</c:v>
                </c:pt>
                <c:pt idx="846">
                  <c:v>-46726</c:v>
                </c:pt>
                <c:pt idx="847">
                  <c:v>-46321</c:v>
                </c:pt>
                <c:pt idx="848">
                  <c:v>-45988</c:v>
                </c:pt>
                <c:pt idx="849">
                  <c:v>-45998</c:v>
                </c:pt>
                <c:pt idx="850">
                  <c:v>-46129</c:v>
                </c:pt>
                <c:pt idx="851">
                  <c:v>-46872</c:v>
                </c:pt>
                <c:pt idx="852">
                  <c:v>-48299</c:v>
                </c:pt>
                <c:pt idx="853">
                  <c:v>-50940</c:v>
                </c:pt>
                <c:pt idx="854">
                  <c:v>-51922</c:v>
                </c:pt>
                <c:pt idx="855">
                  <c:v>-52463</c:v>
                </c:pt>
                <c:pt idx="856">
                  <c:v>-51547</c:v>
                </c:pt>
                <c:pt idx="857">
                  <c:v>-51038</c:v>
                </c:pt>
                <c:pt idx="858">
                  <c:v>-50149</c:v>
                </c:pt>
                <c:pt idx="859">
                  <c:v>-51828</c:v>
                </c:pt>
                <c:pt idx="860">
                  <c:v>-51437</c:v>
                </c:pt>
                <c:pt idx="861">
                  <c:v>-52063</c:v>
                </c:pt>
                <c:pt idx="862">
                  <c:v>-52972</c:v>
                </c:pt>
                <c:pt idx="863">
                  <c:v>-53152</c:v>
                </c:pt>
                <c:pt idx="864">
                  <c:v>-53404</c:v>
                </c:pt>
                <c:pt idx="865">
                  <c:v>-53312</c:v>
                </c:pt>
                <c:pt idx="866">
                  <c:v>-51991</c:v>
                </c:pt>
                <c:pt idx="867">
                  <c:v>-51974</c:v>
                </c:pt>
                <c:pt idx="868">
                  <c:v>-51813</c:v>
                </c:pt>
                <c:pt idx="869">
                  <c:v>-51284</c:v>
                </c:pt>
                <c:pt idx="870">
                  <c:v>-50634</c:v>
                </c:pt>
                <c:pt idx="871">
                  <c:v>-49778</c:v>
                </c:pt>
                <c:pt idx="872">
                  <c:v>-49091</c:v>
                </c:pt>
                <c:pt idx="873">
                  <c:v>-49330</c:v>
                </c:pt>
                <c:pt idx="874">
                  <c:v>-49809</c:v>
                </c:pt>
                <c:pt idx="875">
                  <c:v>-52161</c:v>
                </c:pt>
                <c:pt idx="876">
                  <c:v>-53753</c:v>
                </c:pt>
                <c:pt idx="877">
                  <c:v>-56415</c:v>
                </c:pt>
                <c:pt idx="878">
                  <c:v>-56929</c:v>
                </c:pt>
                <c:pt idx="879">
                  <c:v>-58727</c:v>
                </c:pt>
                <c:pt idx="880">
                  <c:v>-59028</c:v>
                </c:pt>
                <c:pt idx="881">
                  <c:v>-60074</c:v>
                </c:pt>
                <c:pt idx="882">
                  <c:v>-59861</c:v>
                </c:pt>
                <c:pt idx="883">
                  <c:v>-58882</c:v>
                </c:pt>
                <c:pt idx="884">
                  <c:v>-58568</c:v>
                </c:pt>
                <c:pt idx="885">
                  <c:v>-57869</c:v>
                </c:pt>
                <c:pt idx="886">
                  <c:v>-57831</c:v>
                </c:pt>
                <c:pt idx="887">
                  <c:v>-58809</c:v>
                </c:pt>
                <c:pt idx="888">
                  <c:v>-59053</c:v>
                </c:pt>
                <c:pt idx="889">
                  <c:v>-59186</c:v>
                </c:pt>
                <c:pt idx="890">
                  <c:v>-59224</c:v>
                </c:pt>
                <c:pt idx="891">
                  <c:v>-58676</c:v>
                </c:pt>
                <c:pt idx="892">
                  <c:v>-58814</c:v>
                </c:pt>
                <c:pt idx="893">
                  <c:v>-57405</c:v>
                </c:pt>
                <c:pt idx="894">
                  <c:v>-56909</c:v>
                </c:pt>
                <c:pt idx="895">
                  <c:v>-56128</c:v>
                </c:pt>
                <c:pt idx="896">
                  <c:v>-55928</c:v>
                </c:pt>
                <c:pt idx="897">
                  <c:v>-56073</c:v>
                </c:pt>
                <c:pt idx="898">
                  <c:v>-55437</c:v>
                </c:pt>
                <c:pt idx="899">
                  <c:v>-56340</c:v>
                </c:pt>
                <c:pt idx="900">
                  <c:v>-56528</c:v>
                </c:pt>
                <c:pt idx="901">
                  <c:v>-59801</c:v>
                </c:pt>
                <c:pt idx="902">
                  <c:v>-60530</c:v>
                </c:pt>
                <c:pt idx="903">
                  <c:v>-60103</c:v>
                </c:pt>
                <c:pt idx="904">
                  <c:v>-59092</c:v>
                </c:pt>
                <c:pt idx="905">
                  <c:v>-57352</c:v>
                </c:pt>
                <c:pt idx="906">
                  <c:v>-56557</c:v>
                </c:pt>
                <c:pt idx="907">
                  <c:v>-55460</c:v>
                </c:pt>
                <c:pt idx="908">
                  <c:v>-55106</c:v>
                </c:pt>
                <c:pt idx="909">
                  <c:v>-55157</c:v>
                </c:pt>
                <c:pt idx="910">
                  <c:v>-56035</c:v>
                </c:pt>
                <c:pt idx="911">
                  <c:v>-56774</c:v>
                </c:pt>
                <c:pt idx="912">
                  <c:v>-57486</c:v>
                </c:pt>
                <c:pt idx="913">
                  <c:v>-55678</c:v>
                </c:pt>
                <c:pt idx="914">
                  <c:v>-53736</c:v>
                </c:pt>
                <c:pt idx="915">
                  <c:v>-53124</c:v>
                </c:pt>
                <c:pt idx="916">
                  <c:v>-52658</c:v>
                </c:pt>
                <c:pt idx="917">
                  <c:v>-52429</c:v>
                </c:pt>
                <c:pt idx="918">
                  <c:v>-50936</c:v>
                </c:pt>
                <c:pt idx="919">
                  <c:v>-49644</c:v>
                </c:pt>
                <c:pt idx="920">
                  <c:v>-49055</c:v>
                </c:pt>
                <c:pt idx="921">
                  <c:v>-48966</c:v>
                </c:pt>
                <c:pt idx="922">
                  <c:v>-49064</c:v>
                </c:pt>
                <c:pt idx="923">
                  <c:v>-50793</c:v>
                </c:pt>
                <c:pt idx="924">
                  <c:v>-51605</c:v>
                </c:pt>
                <c:pt idx="925">
                  <c:v>-54547</c:v>
                </c:pt>
                <c:pt idx="926">
                  <c:v>-55242</c:v>
                </c:pt>
                <c:pt idx="927">
                  <c:v>-57166</c:v>
                </c:pt>
                <c:pt idx="928">
                  <c:v>-57088</c:v>
                </c:pt>
                <c:pt idx="929">
                  <c:v>-57259</c:v>
                </c:pt>
                <c:pt idx="930">
                  <c:v>-56934</c:v>
                </c:pt>
                <c:pt idx="931">
                  <c:v>-56566</c:v>
                </c:pt>
                <c:pt idx="932">
                  <c:v>-56752</c:v>
                </c:pt>
                <c:pt idx="933">
                  <c:v>-56981</c:v>
                </c:pt>
                <c:pt idx="934">
                  <c:v>-57331</c:v>
                </c:pt>
                <c:pt idx="935">
                  <c:v>-57824</c:v>
                </c:pt>
                <c:pt idx="936">
                  <c:v>-58234</c:v>
                </c:pt>
                <c:pt idx="937">
                  <c:v>-57701</c:v>
                </c:pt>
                <c:pt idx="938">
                  <c:v>-57654</c:v>
                </c:pt>
                <c:pt idx="939">
                  <c:v>-56451</c:v>
                </c:pt>
                <c:pt idx="940">
                  <c:v>-56132</c:v>
                </c:pt>
                <c:pt idx="941">
                  <c:v>-55569</c:v>
                </c:pt>
                <c:pt idx="942">
                  <c:v>-54706</c:v>
                </c:pt>
                <c:pt idx="943">
                  <c:v>-54064</c:v>
                </c:pt>
                <c:pt idx="944">
                  <c:v>-53930</c:v>
                </c:pt>
                <c:pt idx="945">
                  <c:v>-53895</c:v>
                </c:pt>
                <c:pt idx="946">
                  <c:v>-53837</c:v>
                </c:pt>
                <c:pt idx="947">
                  <c:v>-54970</c:v>
                </c:pt>
                <c:pt idx="948">
                  <c:v>-55638</c:v>
                </c:pt>
                <c:pt idx="949">
                  <c:v>-57521</c:v>
                </c:pt>
                <c:pt idx="950">
                  <c:v>-58052</c:v>
                </c:pt>
                <c:pt idx="951">
                  <c:v>-57285</c:v>
                </c:pt>
                <c:pt idx="952">
                  <c:v>-56773</c:v>
                </c:pt>
                <c:pt idx="953">
                  <c:v>-56006</c:v>
                </c:pt>
                <c:pt idx="954">
                  <c:v>-55394</c:v>
                </c:pt>
                <c:pt idx="955">
                  <c:v>-55141</c:v>
                </c:pt>
                <c:pt idx="956">
                  <c:v>-54504</c:v>
                </c:pt>
                <c:pt idx="957">
                  <c:v>-55200</c:v>
                </c:pt>
                <c:pt idx="958">
                  <c:v>-56431</c:v>
                </c:pt>
                <c:pt idx="959">
                  <c:v>-56375</c:v>
                </c:pt>
                <c:pt idx="960">
                  <c:v>-56542</c:v>
                </c:pt>
                <c:pt idx="961">
                  <c:v>-54928</c:v>
                </c:pt>
                <c:pt idx="962">
                  <c:v>-53061</c:v>
                </c:pt>
                <c:pt idx="963">
                  <c:v>-53284</c:v>
                </c:pt>
                <c:pt idx="964">
                  <c:v>-52905</c:v>
                </c:pt>
                <c:pt idx="965">
                  <c:v>-52267</c:v>
                </c:pt>
                <c:pt idx="966">
                  <c:v>-51008</c:v>
                </c:pt>
                <c:pt idx="967">
                  <c:v>-50012</c:v>
                </c:pt>
                <c:pt idx="968">
                  <c:v>-49599</c:v>
                </c:pt>
                <c:pt idx="969">
                  <c:v>-49529</c:v>
                </c:pt>
                <c:pt idx="970">
                  <c:v>-50028</c:v>
                </c:pt>
                <c:pt idx="971">
                  <c:v>-51937</c:v>
                </c:pt>
                <c:pt idx="972">
                  <c:v>-53278</c:v>
                </c:pt>
                <c:pt idx="973">
                  <c:v>-56003</c:v>
                </c:pt>
                <c:pt idx="974">
                  <c:v>-57039</c:v>
                </c:pt>
                <c:pt idx="975">
                  <c:v>-57869</c:v>
                </c:pt>
                <c:pt idx="976">
                  <c:v>-57747</c:v>
                </c:pt>
                <c:pt idx="977">
                  <c:v>-57205</c:v>
                </c:pt>
                <c:pt idx="978">
                  <c:v>-57572</c:v>
                </c:pt>
                <c:pt idx="979">
                  <c:v>-57513</c:v>
                </c:pt>
                <c:pt idx="980">
                  <c:v>-57784</c:v>
                </c:pt>
                <c:pt idx="981">
                  <c:v>-58307</c:v>
                </c:pt>
                <c:pt idx="982">
                  <c:v>-58112</c:v>
                </c:pt>
                <c:pt idx="983">
                  <c:v>-57933</c:v>
                </c:pt>
                <c:pt idx="984">
                  <c:v>-58508</c:v>
                </c:pt>
                <c:pt idx="985">
                  <c:v>-57407</c:v>
                </c:pt>
                <c:pt idx="986">
                  <c:v>-57351</c:v>
                </c:pt>
                <c:pt idx="987">
                  <c:v>-56140</c:v>
                </c:pt>
                <c:pt idx="988">
                  <c:v>-55888</c:v>
                </c:pt>
                <c:pt idx="989">
                  <c:v>-54943</c:v>
                </c:pt>
                <c:pt idx="990">
                  <c:v>-53803</c:v>
                </c:pt>
                <c:pt idx="991">
                  <c:v>-53003</c:v>
                </c:pt>
                <c:pt idx="992">
                  <c:v>-52582</c:v>
                </c:pt>
                <c:pt idx="993">
                  <c:v>-52066</c:v>
                </c:pt>
                <c:pt idx="994">
                  <c:v>-52147</c:v>
                </c:pt>
                <c:pt idx="995">
                  <c:v>-52835</c:v>
                </c:pt>
                <c:pt idx="996">
                  <c:v>-53562</c:v>
                </c:pt>
                <c:pt idx="997">
                  <c:v>-55893</c:v>
                </c:pt>
                <c:pt idx="998">
                  <c:v>-58105</c:v>
                </c:pt>
                <c:pt idx="999">
                  <c:v>-58012</c:v>
                </c:pt>
                <c:pt idx="1000">
                  <c:v>-57305</c:v>
                </c:pt>
                <c:pt idx="1001">
                  <c:v>-57017</c:v>
                </c:pt>
                <c:pt idx="1002">
                  <c:v>-56554</c:v>
                </c:pt>
                <c:pt idx="1003">
                  <c:v>-56265</c:v>
                </c:pt>
                <c:pt idx="1004">
                  <c:v>-55715</c:v>
                </c:pt>
                <c:pt idx="1005">
                  <c:v>-56415</c:v>
                </c:pt>
                <c:pt idx="1006">
                  <c:v>-57512</c:v>
                </c:pt>
                <c:pt idx="1007">
                  <c:v>-58129</c:v>
                </c:pt>
                <c:pt idx="1008">
                  <c:v>-58416</c:v>
                </c:pt>
                <c:pt idx="1009">
                  <c:v>-57702</c:v>
                </c:pt>
                <c:pt idx="1010">
                  <c:v>-56527</c:v>
                </c:pt>
                <c:pt idx="1011">
                  <c:v>-56836</c:v>
                </c:pt>
                <c:pt idx="1012">
                  <c:v>-56551</c:v>
                </c:pt>
                <c:pt idx="1013">
                  <c:v>-56460</c:v>
                </c:pt>
                <c:pt idx="1014">
                  <c:v>-55261</c:v>
                </c:pt>
                <c:pt idx="1015">
                  <c:v>-54399</c:v>
                </c:pt>
                <c:pt idx="1016">
                  <c:v>-53663</c:v>
                </c:pt>
                <c:pt idx="1017">
                  <c:v>-53575</c:v>
                </c:pt>
                <c:pt idx="1018">
                  <c:v>-54063</c:v>
                </c:pt>
                <c:pt idx="1019">
                  <c:v>-56237</c:v>
                </c:pt>
                <c:pt idx="1020">
                  <c:v>-57362</c:v>
                </c:pt>
                <c:pt idx="1021">
                  <c:v>-59417</c:v>
                </c:pt>
                <c:pt idx="1022">
                  <c:v>-59406</c:v>
                </c:pt>
                <c:pt idx="1023">
                  <c:v>-60492</c:v>
                </c:pt>
                <c:pt idx="1024">
                  <c:v>-60782</c:v>
                </c:pt>
                <c:pt idx="1025">
                  <c:v>-60927</c:v>
                </c:pt>
                <c:pt idx="1026">
                  <c:v>-61248</c:v>
                </c:pt>
                <c:pt idx="1027">
                  <c:v>-60757</c:v>
                </c:pt>
                <c:pt idx="1028">
                  <c:v>-60845</c:v>
                </c:pt>
                <c:pt idx="1029">
                  <c:v>-60242</c:v>
                </c:pt>
                <c:pt idx="1030">
                  <c:v>-59643</c:v>
                </c:pt>
                <c:pt idx="1031">
                  <c:v>-60040</c:v>
                </c:pt>
                <c:pt idx="1032">
                  <c:v>-60030</c:v>
                </c:pt>
                <c:pt idx="1033">
                  <c:v>-59087</c:v>
                </c:pt>
                <c:pt idx="1034">
                  <c:v>-58952</c:v>
                </c:pt>
                <c:pt idx="1035">
                  <c:v>-57859</c:v>
                </c:pt>
                <c:pt idx="1036">
                  <c:v>-57706</c:v>
                </c:pt>
                <c:pt idx="1037">
                  <c:v>-56857</c:v>
                </c:pt>
                <c:pt idx="1038">
                  <c:v>-56216</c:v>
                </c:pt>
                <c:pt idx="1039">
                  <c:v>-55521</c:v>
                </c:pt>
                <c:pt idx="1040">
                  <c:v>-55442</c:v>
                </c:pt>
                <c:pt idx="1041">
                  <c:v>-55491</c:v>
                </c:pt>
                <c:pt idx="1042">
                  <c:v>-55480</c:v>
                </c:pt>
                <c:pt idx="1043">
                  <c:v>-56074</c:v>
                </c:pt>
                <c:pt idx="1044">
                  <c:v>-56895</c:v>
                </c:pt>
                <c:pt idx="1045">
                  <c:v>-59340</c:v>
                </c:pt>
                <c:pt idx="1046">
                  <c:v>-60131</c:v>
                </c:pt>
                <c:pt idx="1047">
                  <c:v>-59494</c:v>
                </c:pt>
                <c:pt idx="1048">
                  <c:v>-59203</c:v>
                </c:pt>
                <c:pt idx="1049">
                  <c:v>-57543</c:v>
                </c:pt>
                <c:pt idx="1050">
                  <c:v>-56990</c:v>
                </c:pt>
                <c:pt idx="1051">
                  <c:v>-56445</c:v>
                </c:pt>
                <c:pt idx="1052">
                  <c:v>-56549</c:v>
                </c:pt>
                <c:pt idx="1053">
                  <c:v>-57456</c:v>
                </c:pt>
                <c:pt idx="1054">
                  <c:v>-57630</c:v>
                </c:pt>
                <c:pt idx="1055">
                  <c:v>-58564</c:v>
                </c:pt>
                <c:pt idx="1056">
                  <c:v>-58908</c:v>
                </c:pt>
                <c:pt idx="1057">
                  <c:v>-58604</c:v>
                </c:pt>
                <c:pt idx="1058">
                  <c:v>-57698</c:v>
                </c:pt>
                <c:pt idx="1059">
                  <c:v>-57913</c:v>
                </c:pt>
                <c:pt idx="1060">
                  <c:v>-57807</c:v>
                </c:pt>
                <c:pt idx="1061">
                  <c:v>-58201</c:v>
                </c:pt>
                <c:pt idx="1062">
                  <c:v>-56935</c:v>
                </c:pt>
                <c:pt idx="1063">
                  <c:v>-55798</c:v>
                </c:pt>
                <c:pt idx="1064">
                  <c:v>-55182</c:v>
                </c:pt>
                <c:pt idx="1065">
                  <c:v>-55201</c:v>
                </c:pt>
                <c:pt idx="1066">
                  <c:v>-55620</c:v>
                </c:pt>
                <c:pt idx="1067">
                  <c:v>-58202</c:v>
                </c:pt>
                <c:pt idx="1068">
                  <c:v>-59269</c:v>
                </c:pt>
                <c:pt idx="1069">
                  <c:v>-60712</c:v>
                </c:pt>
                <c:pt idx="1070">
                  <c:v>-60683</c:v>
                </c:pt>
                <c:pt idx="1071">
                  <c:v>-61639</c:v>
                </c:pt>
                <c:pt idx="1072">
                  <c:v>-61533</c:v>
                </c:pt>
                <c:pt idx="1073">
                  <c:v>-61657</c:v>
                </c:pt>
                <c:pt idx="1074">
                  <c:v>-61952</c:v>
                </c:pt>
                <c:pt idx="1075">
                  <c:v>-61265</c:v>
                </c:pt>
                <c:pt idx="1076">
                  <c:v>-61144</c:v>
                </c:pt>
                <c:pt idx="1077">
                  <c:v>-61291</c:v>
                </c:pt>
                <c:pt idx="1078">
                  <c:v>-61089</c:v>
                </c:pt>
                <c:pt idx="1079">
                  <c:v>-60726</c:v>
                </c:pt>
                <c:pt idx="1080">
                  <c:v>-60693</c:v>
                </c:pt>
                <c:pt idx="1081">
                  <c:v>-60128</c:v>
                </c:pt>
                <c:pt idx="1082">
                  <c:v>-60312</c:v>
                </c:pt>
                <c:pt idx="1083">
                  <c:v>-59657</c:v>
                </c:pt>
                <c:pt idx="1084">
                  <c:v>-59421</c:v>
                </c:pt>
                <c:pt idx="1085">
                  <c:v>-58716</c:v>
                </c:pt>
                <c:pt idx="1086">
                  <c:v>-57861</c:v>
                </c:pt>
                <c:pt idx="1087">
                  <c:v>-56680</c:v>
                </c:pt>
                <c:pt idx="1088">
                  <c:v>-56277</c:v>
                </c:pt>
                <c:pt idx="1089">
                  <c:v>-56105</c:v>
                </c:pt>
                <c:pt idx="1090">
                  <c:v>-56275</c:v>
                </c:pt>
                <c:pt idx="1091">
                  <c:v>-57370</c:v>
                </c:pt>
                <c:pt idx="1092">
                  <c:v>-58624</c:v>
                </c:pt>
                <c:pt idx="1093">
                  <c:v>-59973</c:v>
                </c:pt>
                <c:pt idx="1094">
                  <c:v>-60425</c:v>
                </c:pt>
                <c:pt idx="1095">
                  <c:v>-60177</c:v>
                </c:pt>
                <c:pt idx="1096">
                  <c:v>-59596</c:v>
                </c:pt>
                <c:pt idx="1097">
                  <c:v>-58254</c:v>
                </c:pt>
                <c:pt idx="1098">
                  <c:v>-58597</c:v>
                </c:pt>
                <c:pt idx="1099">
                  <c:v>-58351</c:v>
                </c:pt>
                <c:pt idx="1100">
                  <c:v>-58045</c:v>
                </c:pt>
                <c:pt idx="1101">
                  <c:v>-58089</c:v>
                </c:pt>
                <c:pt idx="1102">
                  <c:v>-58705</c:v>
                </c:pt>
                <c:pt idx="1103">
                  <c:v>-60340</c:v>
                </c:pt>
                <c:pt idx="1104">
                  <c:v>-60635</c:v>
                </c:pt>
                <c:pt idx="1105">
                  <c:v>-58621</c:v>
                </c:pt>
                <c:pt idx="1106">
                  <c:v>-57574</c:v>
                </c:pt>
                <c:pt idx="1107">
                  <c:v>-57145</c:v>
                </c:pt>
                <c:pt idx="1108">
                  <c:v>-56928</c:v>
                </c:pt>
                <c:pt idx="1109">
                  <c:v>-56801</c:v>
                </c:pt>
                <c:pt idx="1110">
                  <c:v>-55641</c:v>
                </c:pt>
                <c:pt idx="1111">
                  <c:v>-54916</c:v>
                </c:pt>
                <c:pt idx="1112">
                  <c:v>-54172</c:v>
                </c:pt>
                <c:pt idx="1113">
                  <c:v>-53633</c:v>
                </c:pt>
                <c:pt idx="1114">
                  <c:v>-53589</c:v>
                </c:pt>
                <c:pt idx="1115">
                  <c:v>-54175</c:v>
                </c:pt>
                <c:pt idx="1116">
                  <c:v>-54669</c:v>
                </c:pt>
                <c:pt idx="1117">
                  <c:v>-55719</c:v>
                </c:pt>
                <c:pt idx="1118">
                  <c:v>-56353</c:v>
                </c:pt>
                <c:pt idx="1119">
                  <c:v>-56210</c:v>
                </c:pt>
                <c:pt idx="1120">
                  <c:v>-56287</c:v>
                </c:pt>
                <c:pt idx="1121">
                  <c:v>-57129</c:v>
                </c:pt>
                <c:pt idx="1122">
                  <c:v>-57607</c:v>
                </c:pt>
                <c:pt idx="1123">
                  <c:v>-57298</c:v>
                </c:pt>
                <c:pt idx="1124">
                  <c:v>-56921</c:v>
                </c:pt>
                <c:pt idx="1125">
                  <c:v>-54941</c:v>
                </c:pt>
                <c:pt idx="1126">
                  <c:v>-54383</c:v>
                </c:pt>
                <c:pt idx="1127">
                  <c:v>-53887</c:v>
                </c:pt>
                <c:pt idx="1128">
                  <c:v>-53740</c:v>
                </c:pt>
                <c:pt idx="1129">
                  <c:v>-53968</c:v>
                </c:pt>
                <c:pt idx="1130">
                  <c:v>-53707</c:v>
                </c:pt>
                <c:pt idx="1131">
                  <c:v>-52429</c:v>
                </c:pt>
                <c:pt idx="1132">
                  <c:v>-51922</c:v>
                </c:pt>
                <c:pt idx="1133">
                  <c:v>-51311</c:v>
                </c:pt>
                <c:pt idx="1134">
                  <c:v>-49974</c:v>
                </c:pt>
                <c:pt idx="1135">
                  <c:v>-49172</c:v>
                </c:pt>
                <c:pt idx="1136">
                  <c:v>-48737</c:v>
                </c:pt>
                <c:pt idx="1137">
                  <c:v>-49164</c:v>
                </c:pt>
                <c:pt idx="1138">
                  <c:v>-49330</c:v>
                </c:pt>
                <c:pt idx="1139">
                  <c:v>-50470</c:v>
                </c:pt>
                <c:pt idx="1140">
                  <c:v>-52126</c:v>
                </c:pt>
                <c:pt idx="1141">
                  <c:v>-53609</c:v>
                </c:pt>
                <c:pt idx="1142">
                  <c:v>-54585</c:v>
                </c:pt>
                <c:pt idx="1143">
                  <c:v>-54106</c:v>
                </c:pt>
                <c:pt idx="1144">
                  <c:v>-53520</c:v>
                </c:pt>
                <c:pt idx="1145">
                  <c:v>-52744</c:v>
                </c:pt>
                <c:pt idx="1146">
                  <c:v>-51982</c:v>
                </c:pt>
                <c:pt idx="1147">
                  <c:v>-53073</c:v>
                </c:pt>
                <c:pt idx="1148">
                  <c:v>-52856</c:v>
                </c:pt>
                <c:pt idx="1149">
                  <c:v>-53721</c:v>
                </c:pt>
                <c:pt idx="1150">
                  <c:v>-54262</c:v>
                </c:pt>
                <c:pt idx="1151">
                  <c:v>-54741</c:v>
                </c:pt>
                <c:pt idx="1152">
                  <c:v>-55008</c:v>
                </c:pt>
                <c:pt idx="1153">
                  <c:v>-55445</c:v>
                </c:pt>
                <c:pt idx="1154">
                  <c:v>-54410</c:v>
                </c:pt>
                <c:pt idx="1155">
                  <c:v>-54537</c:v>
                </c:pt>
                <c:pt idx="1156">
                  <c:v>-54192</c:v>
                </c:pt>
                <c:pt idx="1157">
                  <c:v>-54142</c:v>
                </c:pt>
                <c:pt idx="1158">
                  <c:v>-52695</c:v>
                </c:pt>
                <c:pt idx="1159">
                  <c:v>-52097</c:v>
                </c:pt>
                <c:pt idx="1160">
                  <c:v>-51125</c:v>
                </c:pt>
                <c:pt idx="1161">
                  <c:v>-50557</c:v>
                </c:pt>
                <c:pt idx="1162">
                  <c:v>-50227</c:v>
                </c:pt>
                <c:pt idx="1163">
                  <c:v>-50636</c:v>
                </c:pt>
                <c:pt idx="1164">
                  <c:v>-50780</c:v>
                </c:pt>
                <c:pt idx="1165">
                  <c:v>-51534</c:v>
                </c:pt>
                <c:pt idx="1166">
                  <c:v>-51934</c:v>
                </c:pt>
                <c:pt idx="1167">
                  <c:v>-52204</c:v>
                </c:pt>
                <c:pt idx="1168">
                  <c:v>-52411</c:v>
                </c:pt>
                <c:pt idx="1169">
                  <c:v>-52624</c:v>
                </c:pt>
                <c:pt idx="1170">
                  <c:v>-52707</c:v>
                </c:pt>
                <c:pt idx="1171">
                  <c:v>-52933</c:v>
                </c:pt>
                <c:pt idx="1172">
                  <c:v>-53007</c:v>
                </c:pt>
                <c:pt idx="1173">
                  <c:v>-52887</c:v>
                </c:pt>
                <c:pt idx="1174">
                  <c:v>-52472</c:v>
                </c:pt>
                <c:pt idx="1175">
                  <c:v>-52453</c:v>
                </c:pt>
                <c:pt idx="1176">
                  <c:v>-52613</c:v>
                </c:pt>
                <c:pt idx="1177">
                  <c:v>-52448</c:v>
                </c:pt>
                <c:pt idx="1178">
                  <c:v>-52225</c:v>
                </c:pt>
                <c:pt idx="1179">
                  <c:v>-50696</c:v>
                </c:pt>
                <c:pt idx="1180">
                  <c:v>-49159</c:v>
                </c:pt>
                <c:pt idx="1181">
                  <c:v>-48406</c:v>
                </c:pt>
                <c:pt idx="1182">
                  <c:v>-46967</c:v>
                </c:pt>
                <c:pt idx="1183">
                  <c:v>-46053</c:v>
                </c:pt>
                <c:pt idx="1184">
                  <c:v>-46409</c:v>
                </c:pt>
                <c:pt idx="1185">
                  <c:v>-46023</c:v>
                </c:pt>
                <c:pt idx="1186">
                  <c:v>-46253</c:v>
                </c:pt>
                <c:pt idx="1187">
                  <c:v>-47923</c:v>
                </c:pt>
                <c:pt idx="1188">
                  <c:v>-49693</c:v>
                </c:pt>
                <c:pt idx="1189">
                  <c:v>-52712</c:v>
                </c:pt>
                <c:pt idx="1190">
                  <c:v>-54517</c:v>
                </c:pt>
                <c:pt idx="1191">
                  <c:v>-55769</c:v>
                </c:pt>
                <c:pt idx="1192">
                  <c:v>-55371</c:v>
                </c:pt>
                <c:pt idx="1193">
                  <c:v>-55193</c:v>
                </c:pt>
                <c:pt idx="1194">
                  <c:v>-55174</c:v>
                </c:pt>
                <c:pt idx="1195">
                  <c:v>-54705</c:v>
                </c:pt>
                <c:pt idx="1196">
                  <c:v>-55266</c:v>
                </c:pt>
                <c:pt idx="1197">
                  <c:v>-56835</c:v>
                </c:pt>
                <c:pt idx="1198">
                  <c:v>-57393</c:v>
                </c:pt>
                <c:pt idx="1199">
                  <c:v>-58643</c:v>
                </c:pt>
                <c:pt idx="1200">
                  <c:v>-58516</c:v>
                </c:pt>
                <c:pt idx="1201">
                  <c:v>-57249</c:v>
                </c:pt>
                <c:pt idx="1202">
                  <c:v>-56811</c:v>
                </c:pt>
                <c:pt idx="1203">
                  <c:v>-57031</c:v>
                </c:pt>
                <c:pt idx="1204">
                  <c:v>-56091</c:v>
                </c:pt>
                <c:pt idx="1205">
                  <c:v>-56938</c:v>
                </c:pt>
                <c:pt idx="1206">
                  <c:v>-56044</c:v>
                </c:pt>
                <c:pt idx="1207">
                  <c:v>-54870</c:v>
                </c:pt>
                <c:pt idx="1208">
                  <c:v>-54271</c:v>
                </c:pt>
                <c:pt idx="1209">
                  <c:v>-54348</c:v>
                </c:pt>
                <c:pt idx="1210">
                  <c:v>-54885</c:v>
                </c:pt>
                <c:pt idx="1211">
                  <c:v>-56586</c:v>
                </c:pt>
                <c:pt idx="1212">
                  <c:v>-58140</c:v>
                </c:pt>
                <c:pt idx="1213">
                  <c:v>-61853</c:v>
                </c:pt>
                <c:pt idx="1214">
                  <c:v>-63536</c:v>
                </c:pt>
                <c:pt idx="1215">
                  <c:v>-62738</c:v>
                </c:pt>
                <c:pt idx="1216">
                  <c:v>-63033</c:v>
                </c:pt>
                <c:pt idx="1217">
                  <c:v>-63141</c:v>
                </c:pt>
                <c:pt idx="1218">
                  <c:v>-63228</c:v>
                </c:pt>
                <c:pt idx="1219">
                  <c:v>-62888</c:v>
                </c:pt>
                <c:pt idx="1220">
                  <c:v>-62611</c:v>
                </c:pt>
                <c:pt idx="1221">
                  <c:v>-61325</c:v>
                </c:pt>
                <c:pt idx="1222">
                  <c:v>-61023</c:v>
                </c:pt>
                <c:pt idx="1223">
                  <c:v>-60959</c:v>
                </c:pt>
                <c:pt idx="1224">
                  <c:v>-60872</c:v>
                </c:pt>
                <c:pt idx="1225">
                  <c:v>-59488</c:v>
                </c:pt>
                <c:pt idx="1226">
                  <c:v>-59774</c:v>
                </c:pt>
                <c:pt idx="1227">
                  <c:v>-59044</c:v>
                </c:pt>
                <c:pt idx="1228">
                  <c:v>-58751</c:v>
                </c:pt>
                <c:pt idx="1229">
                  <c:v>-57619</c:v>
                </c:pt>
                <c:pt idx="1230">
                  <c:v>-56968</c:v>
                </c:pt>
                <c:pt idx="1231">
                  <c:v>-56122</c:v>
                </c:pt>
                <c:pt idx="1232">
                  <c:v>-56394</c:v>
                </c:pt>
                <c:pt idx="1233">
                  <c:v>-56149</c:v>
                </c:pt>
                <c:pt idx="1234">
                  <c:v>-57136</c:v>
                </c:pt>
                <c:pt idx="1235">
                  <c:v>-59135</c:v>
                </c:pt>
                <c:pt idx="1236">
                  <c:v>-60881</c:v>
                </c:pt>
                <c:pt idx="1237">
                  <c:v>-64766</c:v>
                </c:pt>
                <c:pt idx="1238">
                  <c:v>-65440</c:v>
                </c:pt>
                <c:pt idx="1239">
                  <c:v>-66487</c:v>
                </c:pt>
                <c:pt idx="1240">
                  <c:v>-66299</c:v>
                </c:pt>
                <c:pt idx="1241">
                  <c:v>-64878</c:v>
                </c:pt>
                <c:pt idx="1242">
                  <c:v>-64112</c:v>
                </c:pt>
                <c:pt idx="1243">
                  <c:v>-64239</c:v>
                </c:pt>
                <c:pt idx="1244">
                  <c:v>-63994</c:v>
                </c:pt>
                <c:pt idx="1245">
                  <c:v>-64914</c:v>
                </c:pt>
                <c:pt idx="1246">
                  <c:v>-65746</c:v>
                </c:pt>
                <c:pt idx="1247">
                  <c:v>-66213</c:v>
                </c:pt>
                <c:pt idx="1248">
                  <c:v>-66385</c:v>
                </c:pt>
                <c:pt idx="1249">
                  <c:v>-64902</c:v>
                </c:pt>
                <c:pt idx="1250">
                  <c:v>-64105</c:v>
                </c:pt>
                <c:pt idx="1251">
                  <c:v>-64577</c:v>
                </c:pt>
                <c:pt idx="1252">
                  <c:v>-64305</c:v>
                </c:pt>
                <c:pt idx="1253">
                  <c:v>-64645</c:v>
                </c:pt>
                <c:pt idx="1254">
                  <c:v>-64191</c:v>
                </c:pt>
                <c:pt idx="1255">
                  <c:v>-63907</c:v>
                </c:pt>
                <c:pt idx="1256">
                  <c:v>-63480</c:v>
                </c:pt>
                <c:pt idx="1257">
                  <c:v>-63531</c:v>
                </c:pt>
                <c:pt idx="1258">
                  <c:v>-63981</c:v>
                </c:pt>
                <c:pt idx="1259">
                  <c:v>-65854</c:v>
                </c:pt>
                <c:pt idx="1260">
                  <c:v>-67273</c:v>
                </c:pt>
                <c:pt idx="1261">
                  <c:v>-70046</c:v>
                </c:pt>
                <c:pt idx="1262">
                  <c:v>-70306</c:v>
                </c:pt>
                <c:pt idx="1263">
                  <c:v>-71195</c:v>
                </c:pt>
                <c:pt idx="1264">
                  <c:v>-71017</c:v>
                </c:pt>
                <c:pt idx="1265">
                  <c:v>-71242</c:v>
                </c:pt>
                <c:pt idx="1266">
                  <c:v>-71016</c:v>
                </c:pt>
                <c:pt idx="1267">
                  <c:v>-70145</c:v>
                </c:pt>
                <c:pt idx="1268">
                  <c:v>-70028</c:v>
                </c:pt>
                <c:pt idx="1269">
                  <c:v>-69653</c:v>
                </c:pt>
                <c:pt idx="1270">
                  <c:v>-69318</c:v>
                </c:pt>
                <c:pt idx="1271">
                  <c:v>-68637</c:v>
                </c:pt>
                <c:pt idx="1272">
                  <c:v>-69121</c:v>
                </c:pt>
                <c:pt idx="1273">
                  <c:v>-69131</c:v>
                </c:pt>
                <c:pt idx="1274">
                  <c:v>-69121</c:v>
                </c:pt>
                <c:pt idx="1275">
                  <c:v>-67424</c:v>
                </c:pt>
                <c:pt idx="1276">
                  <c:v>-67225</c:v>
                </c:pt>
                <c:pt idx="1277">
                  <c:v>-66241</c:v>
                </c:pt>
                <c:pt idx="1278">
                  <c:v>-65655</c:v>
                </c:pt>
                <c:pt idx="1279">
                  <c:v>-65584</c:v>
                </c:pt>
                <c:pt idx="1280">
                  <c:v>-65599</c:v>
                </c:pt>
                <c:pt idx="1281">
                  <c:v>-66047</c:v>
                </c:pt>
                <c:pt idx="1282">
                  <c:v>-66168</c:v>
                </c:pt>
                <c:pt idx="1283">
                  <c:v>-67556</c:v>
                </c:pt>
                <c:pt idx="1284">
                  <c:v>-68419</c:v>
                </c:pt>
                <c:pt idx="1285">
                  <c:v>-71332</c:v>
                </c:pt>
                <c:pt idx="1286">
                  <c:v>-72190</c:v>
                </c:pt>
                <c:pt idx="1287">
                  <c:v>-73051</c:v>
                </c:pt>
                <c:pt idx="1288">
                  <c:v>-73075</c:v>
                </c:pt>
                <c:pt idx="1289">
                  <c:v>-72051</c:v>
                </c:pt>
                <c:pt idx="1290">
                  <c:v>-70893</c:v>
                </c:pt>
                <c:pt idx="1291">
                  <c:v>-69162</c:v>
                </c:pt>
                <c:pt idx="1292">
                  <c:v>-69086</c:v>
                </c:pt>
                <c:pt idx="1293">
                  <c:v>-69688</c:v>
                </c:pt>
                <c:pt idx="1294">
                  <c:v>-70247</c:v>
                </c:pt>
                <c:pt idx="1295">
                  <c:v>-70384</c:v>
                </c:pt>
                <c:pt idx="1296">
                  <c:v>-70673</c:v>
                </c:pt>
                <c:pt idx="1297">
                  <c:v>-70218</c:v>
                </c:pt>
                <c:pt idx="1298">
                  <c:v>-69216</c:v>
                </c:pt>
                <c:pt idx="1299">
                  <c:v>-69679</c:v>
                </c:pt>
                <c:pt idx="1300">
                  <c:v>-69596</c:v>
                </c:pt>
                <c:pt idx="1301">
                  <c:v>-69137</c:v>
                </c:pt>
                <c:pt idx="1302">
                  <c:v>-68458</c:v>
                </c:pt>
                <c:pt idx="1303">
                  <c:v>-67706</c:v>
                </c:pt>
                <c:pt idx="1304">
                  <c:v>-67013</c:v>
                </c:pt>
                <c:pt idx="1305">
                  <c:v>-66605</c:v>
                </c:pt>
                <c:pt idx="1306">
                  <c:v>-66785</c:v>
                </c:pt>
                <c:pt idx="1307">
                  <c:v>-68398</c:v>
                </c:pt>
                <c:pt idx="1308">
                  <c:v>-68887</c:v>
                </c:pt>
                <c:pt idx="1309">
                  <c:v>-70867</c:v>
                </c:pt>
                <c:pt idx="1310">
                  <c:v>-71447</c:v>
                </c:pt>
                <c:pt idx="1311">
                  <c:v>-73517</c:v>
                </c:pt>
                <c:pt idx="1312">
                  <c:v>-73142</c:v>
                </c:pt>
                <c:pt idx="1313">
                  <c:v>-73729</c:v>
                </c:pt>
                <c:pt idx="1314">
                  <c:v>-73923</c:v>
                </c:pt>
                <c:pt idx="1315">
                  <c:v>-73385</c:v>
                </c:pt>
                <c:pt idx="1316">
                  <c:v>-72902</c:v>
                </c:pt>
                <c:pt idx="1317">
                  <c:v>-71220</c:v>
                </c:pt>
                <c:pt idx="1318">
                  <c:v>-70831</c:v>
                </c:pt>
                <c:pt idx="1319">
                  <c:v>-69174</c:v>
                </c:pt>
                <c:pt idx="1320">
                  <c:v>-69262</c:v>
                </c:pt>
                <c:pt idx="1321">
                  <c:v>-69018</c:v>
                </c:pt>
                <c:pt idx="1322">
                  <c:v>-69214</c:v>
                </c:pt>
                <c:pt idx="1323">
                  <c:v>-68561</c:v>
                </c:pt>
                <c:pt idx="1324">
                  <c:v>-68400</c:v>
                </c:pt>
                <c:pt idx="1325">
                  <c:v>-67586</c:v>
                </c:pt>
                <c:pt idx="1326">
                  <c:v>-67390</c:v>
                </c:pt>
                <c:pt idx="1327">
                  <c:v>-66228</c:v>
                </c:pt>
                <c:pt idx="1328">
                  <c:v>-66740</c:v>
                </c:pt>
                <c:pt idx="1329">
                  <c:v>-65938</c:v>
                </c:pt>
                <c:pt idx="1330">
                  <c:v>-66066</c:v>
                </c:pt>
                <c:pt idx="1331">
                  <c:v>-66704</c:v>
                </c:pt>
                <c:pt idx="1332">
                  <c:v>-67368</c:v>
                </c:pt>
                <c:pt idx="1333">
                  <c:v>-69798</c:v>
                </c:pt>
                <c:pt idx="1334">
                  <c:v>-70234</c:v>
                </c:pt>
                <c:pt idx="1335">
                  <c:v>-70528</c:v>
                </c:pt>
                <c:pt idx="1336">
                  <c:v>-69705</c:v>
                </c:pt>
                <c:pt idx="1337">
                  <c:v>-67265</c:v>
                </c:pt>
                <c:pt idx="1338">
                  <c:v>-65955</c:v>
                </c:pt>
                <c:pt idx="1339">
                  <c:v>-63861</c:v>
                </c:pt>
                <c:pt idx="1340">
                  <c:v>-63949</c:v>
                </c:pt>
                <c:pt idx="1341">
                  <c:v>-62920</c:v>
                </c:pt>
                <c:pt idx="1342">
                  <c:v>-64167</c:v>
                </c:pt>
                <c:pt idx="1343">
                  <c:v>-64525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69824"/>
        <c:axId val="202269264"/>
      </c:scatterChart>
      <c:valAx>
        <c:axId val="202269824"/>
        <c:scaling>
          <c:orientation val="minMax"/>
          <c:max val="43160"/>
          <c:min val="43132"/>
        </c:scaling>
        <c:delete val="0"/>
        <c:axPos val="b"/>
        <c:majorGridlines/>
        <c:minorGridlines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</c:minorGridlines>
        <c:numFmt formatCode="[$-40C]d\-mmm;@" sourceLinked="0"/>
        <c:majorTickMark val="out"/>
        <c:minorTickMark val="none"/>
        <c:tickLblPos val="nextTo"/>
        <c:spPr>
          <a:ln w="47625"/>
        </c:spPr>
        <c:txPr>
          <a:bodyPr/>
          <a:lstStyle/>
          <a:p>
            <a:pPr>
              <a:defRPr sz="3200"/>
            </a:pPr>
            <a:endParaRPr lang="fr-FR"/>
          </a:p>
        </c:txPr>
        <c:crossAx val="202269264"/>
        <c:crosses val="autoZero"/>
        <c:crossBetween val="midCat"/>
        <c:majorUnit val="7"/>
        <c:minorUnit val="1"/>
      </c:valAx>
      <c:valAx>
        <c:axId val="202269264"/>
        <c:scaling>
          <c:orientation val="minMax"/>
          <c:max val="100000"/>
          <c:min val="-1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GW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3200"/>
            </a:pPr>
            <a:endParaRPr lang="fr-FR"/>
          </a:p>
        </c:txPr>
        <c:crossAx val="202269824"/>
        <c:crosses val="autoZero"/>
        <c:crossBetween val="midCat"/>
        <c:majorUnit val="20000"/>
        <c:minorUnit val="5000"/>
        <c:dispUnits>
          <c:builtInUnit val="thousands"/>
        </c:dispUnits>
      </c:valAx>
      <c:spPr>
        <a:solidFill>
          <a:schemeClr val="tx1"/>
        </a:solidFill>
      </c:spPr>
    </c:plotArea>
    <c:legend>
      <c:legendPos val="t"/>
      <c:layout>
        <c:manualLayout>
          <c:xMode val="edge"/>
          <c:yMode val="edge"/>
          <c:x val="7.9716503008925868E-2"/>
          <c:y val="1.6701460645747731E-2"/>
          <c:w val="0.89999999178988277"/>
          <c:h val="4.9741771747055193E-2"/>
        </c:manualLayout>
      </c:layout>
      <c:overlay val="0"/>
    </c:legend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sz="3200">
          <a:solidFill>
            <a:schemeClr val="bg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4450191861713E-2"/>
          <c:y val="6.5098699057038162E-2"/>
          <c:w val="0.88037394494360799"/>
          <c:h val="0.86711756811302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Calculatrice!$B$5</c:f>
              <c:strCache>
                <c:ptCount val="1"/>
                <c:pt idx="0">
                  <c:v>Consommation (MW)</c:v>
                </c:pt>
              </c:strCache>
            </c:strRef>
          </c:tx>
          <c:spPr>
            <a:ln w="63500">
              <a:solidFill>
                <a:srgbClr val="3228F8"/>
              </a:solidFill>
            </a:ln>
          </c:spPr>
          <c:marker>
            <c:symbol val="none"/>
          </c:marker>
          <c:xVal>
            <c:numRef>
              <c:f>Calculatrice!$A$6:$A$1349</c:f>
              <c:numCache>
                <c:formatCode>m/d/yyyy\ h:mm</c:formatCode>
                <c:ptCount val="1344"/>
                <c:pt idx="0">
                  <c:v>43132</c:v>
                </c:pt>
                <c:pt idx="1">
                  <c:v>43132.020833333336</c:v>
                </c:pt>
                <c:pt idx="2">
                  <c:v>43132.041666666664</c:v>
                </c:pt>
                <c:pt idx="3">
                  <c:v>43132.0625</c:v>
                </c:pt>
                <c:pt idx="4">
                  <c:v>43132.083333333336</c:v>
                </c:pt>
                <c:pt idx="5">
                  <c:v>43132.104166666664</c:v>
                </c:pt>
                <c:pt idx="6">
                  <c:v>43132.125</c:v>
                </c:pt>
                <c:pt idx="7">
                  <c:v>43132.145833333336</c:v>
                </c:pt>
                <c:pt idx="8">
                  <c:v>43132.166666666664</c:v>
                </c:pt>
                <c:pt idx="9">
                  <c:v>43132.1875</c:v>
                </c:pt>
                <c:pt idx="10">
                  <c:v>43132.208333333336</c:v>
                </c:pt>
                <c:pt idx="11">
                  <c:v>43132.229166666664</c:v>
                </c:pt>
                <c:pt idx="12">
                  <c:v>43132.25</c:v>
                </c:pt>
                <c:pt idx="13">
                  <c:v>43132.270833333336</c:v>
                </c:pt>
                <c:pt idx="14">
                  <c:v>43132.291666666664</c:v>
                </c:pt>
                <c:pt idx="15">
                  <c:v>43132.3125</c:v>
                </c:pt>
                <c:pt idx="16">
                  <c:v>43132.333333333336</c:v>
                </c:pt>
                <c:pt idx="17">
                  <c:v>43132.354166666664</c:v>
                </c:pt>
                <c:pt idx="18">
                  <c:v>43132.375</c:v>
                </c:pt>
                <c:pt idx="19">
                  <c:v>43132.395833333336</c:v>
                </c:pt>
                <c:pt idx="20">
                  <c:v>43132.416666666664</c:v>
                </c:pt>
                <c:pt idx="21">
                  <c:v>43132.4375</c:v>
                </c:pt>
                <c:pt idx="22">
                  <c:v>43132.458333333336</c:v>
                </c:pt>
                <c:pt idx="23">
                  <c:v>43132.479166666664</c:v>
                </c:pt>
                <c:pt idx="24">
                  <c:v>43132.5</c:v>
                </c:pt>
                <c:pt idx="25">
                  <c:v>43132.520833333336</c:v>
                </c:pt>
                <c:pt idx="26">
                  <c:v>43132.541666666664</c:v>
                </c:pt>
                <c:pt idx="27">
                  <c:v>43132.5625</c:v>
                </c:pt>
                <c:pt idx="28">
                  <c:v>43132.583333333336</c:v>
                </c:pt>
                <c:pt idx="29">
                  <c:v>43132.604166666664</c:v>
                </c:pt>
                <c:pt idx="30">
                  <c:v>43132.625</c:v>
                </c:pt>
                <c:pt idx="31">
                  <c:v>43132.645833333336</c:v>
                </c:pt>
                <c:pt idx="32">
                  <c:v>43132.666666666664</c:v>
                </c:pt>
                <c:pt idx="33">
                  <c:v>43132.6875</c:v>
                </c:pt>
                <c:pt idx="34">
                  <c:v>43132.708333333336</c:v>
                </c:pt>
                <c:pt idx="35">
                  <c:v>43132.729166666664</c:v>
                </c:pt>
                <c:pt idx="36">
                  <c:v>43132.75</c:v>
                </c:pt>
                <c:pt idx="37">
                  <c:v>43132.770833333336</c:v>
                </c:pt>
                <c:pt idx="38">
                  <c:v>43132.791666666664</c:v>
                </c:pt>
                <c:pt idx="39">
                  <c:v>43132.8125</c:v>
                </c:pt>
                <c:pt idx="40">
                  <c:v>43132.833333333336</c:v>
                </c:pt>
                <c:pt idx="41">
                  <c:v>43132.854166666664</c:v>
                </c:pt>
                <c:pt idx="42">
                  <c:v>43132.875</c:v>
                </c:pt>
                <c:pt idx="43">
                  <c:v>43132.895833333336</c:v>
                </c:pt>
                <c:pt idx="44">
                  <c:v>43132.916666666664</c:v>
                </c:pt>
                <c:pt idx="45">
                  <c:v>43132.9375</c:v>
                </c:pt>
                <c:pt idx="46">
                  <c:v>43132.958333333336</c:v>
                </c:pt>
                <c:pt idx="47">
                  <c:v>43132.979166666664</c:v>
                </c:pt>
                <c:pt idx="48">
                  <c:v>43133</c:v>
                </c:pt>
                <c:pt idx="49">
                  <c:v>43133.020833333336</c:v>
                </c:pt>
                <c:pt idx="50">
                  <c:v>43133.041666666664</c:v>
                </c:pt>
                <c:pt idx="51">
                  <c:v>43133.0625</c:v>
                </c:pt>
                <c:pt idx="52">
                  <c:v>43133.083333333336</c:v>
                </c:pt>
                <c:pt idx="53">
                  <c:v>43133.104166666664</c:v>
                </c:pt>
                <c:pt idx="54">
                  <c:v>43133.125</c:v>
                </c:pt>
                <c:pt idx="55">
                  <c:v>43133.145833333336</c:v>
                </c:pt>
                <c:pt idx="56">
                  <c:v>43133.166666666664</c:v>
                </c:pt>
                <c:pt idx="57">
                  <c:v>43133.1875</c:v>
                </c:pt>
                <c:pt idx="58">
                  <c:v>43133.208333333336</c:v>
                </c:pt>
                <c:pt idx="59">
                  <c:v>43133.229166666664</c:v>
                </c:pt>
                <c:pt idx="60">
                  <c:v>43133.25</c:v>
                </c:pt>
                <c:pt idx="61">
                  <c:v>43133.270833333336</c:v>
                </c:pt>
                <c:pt idx="62">
                  <c:v>43133.291666666664</c:v>
                </c:pt>
                <c:pt idx="63">
                  <c:v>43133.3125</c:v>
                </c:pt>
                <c:pt idx="64">
                  <c:v>43133.333333333336</c:v>
                </c:pt>
                <c:pt idx="65">
                  <c:v>43133.354166666664</c:v>
                </c:pt>
                <c:pt idx="66">
                  <c:v>43133.375</c:v>
                </c:pt>
                <c:pt idx="67">
                  <c:v>43133.395833333336</c:v>
                </c:pt>
                <c:pt idx="68">
                  <c:v>43133.416666666664</c:v>
                </c:pt>
                <c:pt idx="69">
                  <c:v>43133.4375</c:v>
                </c:pt>
                <c:pt idx="70">
                  <c:v>43133.458333333336</c:v>
                </c:pt>
                <c:pt idx="71">
                  <c:v>43133.479166666664</c:v>
                </c:pt>
                <c:pt idx="72">
                  <c:v>43133.5</c:v>
                </c:pt>
                <c:pt idx="73">
                  <c:v>43133.520833333336</c:v>
                </c:pt>
                <c:pt idx="74">
                  <c:v>43133.541666666664</c:v>
                </c:pt>
                <c:pt idx="75">
                  <c:v>43133.5625</c:v>
                </c:pt>
                <c:pt idx="76">
                  <c:v>43133.583333333336</c:v>
                </c:pt>
                <c:pt idx="77">
                  <c:v>43133.604166666664</c:v>
                </c:pt>
                <c:pt idx="78">
                  <c:v>43133.625</c:v>
                </c:pt>
                <c:pt idx="79">
                  <c:v>43133.645833333336</c:v>
                </c:pt>
                <c:pt idx="80">
                  <c:v>43133.666666666664</c:v>
                </c:pt>
                <c:pt idx="81">
                  <c:v>43133.6875</c:v>
                </c:pt>
                <c:pt idx="82">
                  <c:v>43133.708333333336</c:v>
                </c:pt>
                <c:pt idx="83">
                  <c:v>43133.729166666664</c:v>
                </c:pt>
                <c:pt idx="84">
                  <c:v>43133.75</c:v>
                </c:pt>
                <c:pt idx="85">
                  <c:v>43133.770833333336</c:v>
                </c:pt>
                <c:pt idx="86">
                  <c:v>43133.791666666664</c:v>
                </c:pt>
                <c:pt idx="87">
                  <c:v>43133.8125</c:v>
                </c:pt>
                <c:pt idx="88">
                  <c:v>43133.833333333336</c:v>
                </c:pt>
                <c:pt idx="89">
                  <c:v>43133.854166666664</c:v>
                </c:pt>
                <c:pt idx="90">
                  <c:v>43133.875</c:v>
                </c:pt>
                <c:pt idx="91">
                  <c:v>43133.895833333336</c:v>
                </c:pt>
                <c:pt idx="92">
                  <c:v>43133.916666666664</c:v>
                </c:pt>
                <c:pt idx="93">
                  <c:v>43133.9375</c:v>
                </c:pt>
                <c:pt idx="94">
                  <c:v>43133.958333333336</c:v>
                </c:pt>
                <c:pt idx="95">
                  <c:v>43133.979166666664</c:v>
                </c:pt>
                <c:pt idx="96">
                  <c:v>43134</c:v>
                </c:pt>
                <c:pt idx="97">
                  <c:v>43134.020833333336</c:v>
                </c:pt>
                <c:pt idx="98">
                  <c:v>43134.041666666664</c:v>
                </c:pt>
                <c:pt idx="99">
                  <c:v>43134.0625</c:v>
                </c:pt>
                <c:pt idx="100">
                  <c:v>43134.083333333336</c:v>
                </c:pt>
                <c:pt idx="101">
                  <c:v>43134.104166666664</c:v>
                </c:pt>
                <c:pt idx="102">
                  <c:v>43134.125</c:v>
                </c:pt>
                <c:pt idx="103">
                  <c:v>43134.145833333336</c:v>
                </c:pt>
                <c:pt idx="104">
                  <c:v>43134.166666666664</c:v>
                </c:pt>
                <c:pt idx="105">
                  <c:v>43134.1875</c:v>
                </c:pt>
                <c:pt idx="106">
                  <c:v>43134.208333333336</c:v>
                </c:pt>
                <c:pt idx="107">
                  <c:v>43134.229166666664</c:v>
                </c:pt>
                <c:pt idx="108">
                  <c:v>43134.25</c:v>
                </c:pt>
                <c:pt idx="109">
                  <c:v>43134.270833333336</c:v>
                </c:pt>
                <c:pt idx="110">
                  <c:v>43134.291666666664</c:v>
                </c:pt>
                <c:pt idx="111">
                  <c:v>43134.3125</c:v>
                </c:pt>
                <c:pt idx="112">
                  <c:v>43134.333333333336</c:v>
                </c:pt>
                <c:pt idx="113">
                  <c:v>43134.354166666664</c:v>
                </c:pt>
                <c:pt idx="114">
                  <c:v>43134.375</c:v>
                </c:pt>
                <c:pt idx="115">
                  <c:v>43134.395833333336</c:v>
                </c:pt>
                <c:pt idx="116">
                  <c:v>43134.416666666664</c:v>
                </c:pt>
                <c:pt idx="117">
                  <c:v>43134.4375</c:v>
                </c:pt>
                <c:pt idx="118">
                  <c:v>43134.458333333336</c:v>
                </c:pt>
                <c:pt idx="119">
                  <c:v>43134.479166666664</c:v>
                </c:pt>
                <c:pt idx="120">
                  <c:v>43134.5</c:v>
                </c:pt>
                <c:pt idx="121">
                  <c:v>43134.520833333336</c:v>
                </c:pt>
                <c:pt idx="122">
                  <c:v>43134.541666666664</c:v>
                </c:pt>
                <c:pt idx="123">
                  <c:v>43134.5625</c:v>
                </c:pt>
                <c:pt idx="124">
                  <c:v>43134.583333333336</c:v>
                </c:pt>
                <c:pt idx="125">
                  <c:v>43134.604166666664</c:v>
                </c:pt>
                <c:pt idx="126">
                  <c:v>43134.625</c:v>
                </c:pt>
                <c:pt idx="127">
                  <c:v>43134.645833333336</c:v>
                </c:pt>
                <c:pt idx="128">
                  <c:v>43134.666666666664</c:v>
                </c:pt>
                <c:pt idx="129">
                  <c:v>43134.6875</c:v>
                </c:pt>
                <c:pt idx="130">
                  <c:v>43134.708333333336</c:v>
                </c:pt>
                <c:pt idx="131">
                  <c:v>43134.729166666664</c:v>
                </c:pt>
                <c:pt idx="132">
                  <c:v>43134.75</c:v>
                </c:pt>
                <c:pt idx="133">
                  <c:v>43134.770833333336</c:v>
                </c:pt>
                <c:pt idx="134">
                  <c:v>43134.791666666664</c:v>
                </c:pt>
                <c:pt idx="135">
                  <c:v>43134.8125</c:v>
                </c:pt>
                <c:pt idx="136">
                  <c:v>43134.833333333336</c:v>
                </c:pt>
                <c:pt idx="137">
                  <c:v>43134.854166666664</c:v>
                </c:pt>
                <c:pt idx="138">
                  <c:v>43134.875</c:v>
                </c:pt>
                <c:pt idx="139">
                  <c:v>43134.895833333336</c:v>
                </c:pt>
                <c:pt idx="140">
                  <c:v>43134.916666666664</c:v>
                </c:pt>
                <c:pt idx="141">
                  <c:v>43134.9375</c:v>
                </c:pt>
                <c:pt idx="142">
                  <c:v>43134.958333333336</c:v>
                </c:pt>
                <c:pt idx="143">
                  <c:v>43134.979166666664</c:v>
                </c:pt>
                <c:pt idx="144">
                  <c:v>43135</c:v>
                </c:pt>
                <c:pt idx="145">
                  <c:v>43135.020833333336</c:v>
                </c:pt>
                <c:pt idx="146">
                  <c:v>43135.041666666664</c:v>
                </c:pt>
                <c:pt idx="147">
                  <c:v>43135.0625</c:v>
                </c:pt>
                <c:pt idx="148">
                  <c:v>43135.083333333336</c:v>
                </c:pt>
                <c:pt idx="149">
                  <c:v>43135.104166666664</c:v>
                </c:pt>
                <c:pt idx="150">
                  <c:v>43135.125</c:v>
                </c:pt>
                <c:pt idx="151">
                  <c:v>43135.145833333336</c:v>
                </c:pt>
                <c:pt idx="152">
                  <c:v>43135.166666666664</c:v>
                </c:pt>
                <c:pt idx="153">
                  <c:v>43135.1875</c:v>
                </c:pt>
                <c:pt idx="154">
                  <c:v>43135.208333333336</c:v>
                </c:pt>
                <c:pt idx="155">
                  <c:v>43135.229166666664</c:v>
                </c:pt>
                <c:pt idx="156">
                  <c:v>43135.25</c:v>
                </c:pt>
                <c:pt idx="157">
                  <c:v>43135.270833333336</c:v>
                </c:pt>
                <c:pt idx="158">
                  <c:v>43135.291666666664</c:v>
                </c:pt>
                <c:pt idx="159">
                  <c:v>43135.3125</c:v>
                </c:pt>
                <c:pt idx="160">
                  <c:v>43135.333333333336</c:v>
                </c:pt>
                <c:pt idx="161">
                  <c:v>43135.354166666664</c:v>
                </c:pt>
                <c:pt idx="162">
                  <c:v>43135.375</c:v>
                </c:pt>
                <c:pt idx="163">
                  <c:v>43135.395833333336</c:v>
                </c:pt>
                <c:pt idx="164">
                  <c:v>43135.416666666664</c:v>
                </c:pt>
                <c:pt idx="165">
                  <c:v>43135.4375</c:v>
                </c:pt>
                <c:pt idx="166">
                  <c:v>43135.458333333336</c:v>
                </c:pt>
                <c:pt idx="167">
                  <c:v>43135.479166666664</c:v>
                </c:pt>
                <c:pt idx="168">
                  <c:v>43135.5</c:v>
                </c:pt>
                <c:pt idx="169">
                  <c:v>43135.520833333336</c:v>
                </c:pt>
                <c:pt idx="170">
                  <c:v>43135.541666666664</c:v>
                </c:pt>
                <c:pt idx="171">
                  <c:v>43135.5625</c:v>
                </c:pt>
                <c:pt idx="172">
                  <c:v>43135.583333333336</c:v>
                </c:pt>
                <c:pt idx="173">
                  <c:v>43135.604166666664</c:v>
                </c:pt>
                <c:pt idx="174">
                  <c:v>43135.625</c:v>
                </c:pt>
                <c:pt idx="175">
                  <c:v>43135.645833333336</c:v>
                </c:pt>
                <c:pt idx="176">
                  <c:v>43135.666666666664</c:v>
                </c:pt>
                <c:pt idx="177">
                  <c:v>43135.6875</c:v>
                </c:pt>
                <c:pt idx="178">
                  <c:v>43135.708333333336</c:v>
                </c:pt>
                <c:pt idx="179">
                  <c:v>43135.729166666664</c:v>
                </c:pt>
                <c:pt idx="180">
                  <c:v>43135.75</c:v>
                </c:pt>
                <c:pt idx="181">
                  <c:v>43135.770833333336</c:v>
                </c:pt>
                <c:pt idx="182">
                  <c:v>43135.791666666664</c:v>
                </c:pt>
                <c:pt idx="183">
                  <c:v>43135.8125</c:v>
                </c:pt>
                <c:pt idx="184">
                  <c:v>43135.833333333336</c:v>
                </c:pt>
                <c:pt idx="185">
                  <c:v>43135.854166666664</c:v>
                </c:pt>
                <c:pt idx="186">
                  <c:v>43135.875</c:v>
                </c:pt>
                <c:pt idx="187">
                  <c:v>43135.895833333336</c:v>
                </c:pt>
                <c:pt idx="188">
                  <c:v>43135.916666666664</c:v>
                </c:pt>
                <c:pt idx="189">
                  <c:v>43135.9375</c:v>
                </c:pt>
                <c:pt idx="190">
                  <c:v>43135.958333333336</c:v>
                </c:pt>
                <c:pt idx="191">
                  <c:v>43135.979166666664</c:v>
                </c:pt>
                <c:pt idx="192">
                  <c:v>43136</c:v>
                </c:pt>
                <c:pt idx="193">
                  <c:v>43136.020833333336</c:v>
                </c:pt>
                <c:pt idx="194">
                  <c:v>43136.041666666664</c:v>
                </c:pt>
                <c:pt idx="195">
                  <c:v>43136.0625</c:v>
                </c:pt>
                <c:pt idx="196">
                  <c:v>43136.083333333336</c:v>
                </c:pt>
                <c:pt idx="197">
                  <c:v>43136.104166666664</c:v>
                </c:pt>
                <c:pt idx="198">
                  <c:v>43136.125</c:v>
                </c:pt>
                <c:pt idx="199">
                  <c:v>43136.145833333336</c:v>
                </c:pt>
                <c:pt idx="200">
                  <c:v>43136.166666666664</c:v>
                </c:pt>
                <c:pt idx="201">
                  <c:v>43136.1875</c:v>
                </c:pt>
                <c:pt idx="202">
                  <c:v>43136.208333333336</c:v>
                </c:pt>
                <c:pt idx="203">
                  <c:v>43136.229166666664</c:v>
                </c:pt>
                <c:pt idx="204">
                  <c:v>43136.25</c:v>
                </c:pt>
                <c:pt idx="205">
                  <c:v>43136.270833333336</c:v>
                </c:pt>
                <c:pt idx="206">
                  <c:v>43136.291666666664</c:v>
                </c:pt>
                <c:pt idx="207">
                  <c:v>43136.3125</c:v>
                </c:pt>
                <c:pt idx="208">
                  <c:v>43136.333333333336</c:v>
                </c:pt>
                <c:pt idx="209">
                  <c:v>43136.354166666664</c:v>
                </c:pt>
                <c:pt idx="210">
                  <c:v>43136.375</c:v>
                </c:pt>
                <c:pt idx="211">
                  <c:v>43136.395833333336</c:v>
                </c:pt>
                <c:pt idx="212">
                  <c:v>43136.416666666664</c:v>
                </c:pt>
                <c:pt idx="213">
                  <c:v>43136.4375</c:v>
                </c:pt>
                <c:pt idx="214">
                  <c:v>43136.458333333336</c:v>
                </c:pt>
                <c:pt idx="215">
                  <c:v>43136.479166666664</c:v>
                </c:pt>
                <c:pt idx="216">
                  <c:v>43136.5</c:v>
                </c:pt>
                <c:pt idx="217">
                  <c:v>43136.520833333336</c:v>
                </c:pt>
                <c:pt idx="218">
                  <c:v>43136.541666666664</c:v>
                </c:pt>
                <c:pt idx="219">
                  <c:v>43136.5625</c:v>
                </c:pt>
                <c:pt idx="220">
                  <c:v>43136.583333333336</c:v>
                </c:pt>
                <c:pt idx="221">
                  <c:v>43136.604166666664</c:v>
                </c:pt>
                <c:pt idx="222">
                  <c:v>43136.625</c:v>
                </c:pt>
                <c:pt idx="223">
                  <c:v>43136.645833333336</c:v>
                </c:pt>
                <c:pt idx="224">
                  <c:v>43136.666666666664</c:v>
                </c:pt>
                <c:pt idx="225">
                  <c:v>43136.6875</c:v>
                </c:pt>
                <c:pt idx="226">
                  <c:v>43136.708333333336</c:v>
                </c:pt>
                <c:pt idx="227">
                  <c:v>43136.729166666664</c:v>
                </c:pt>
                <c:pt idx="228">
                  <c:v>43136.75</c:v>
                </c:pt>
                <c:pt idx="229">
                  <c:v>43136.770833333336</c:v>
                </c:pt>
                <c:pt idx="230">
                  <c:v>43136.791666666664</c:v>
                </c:pt>
                <c:pt idx="231">
                  <c:v>43136.8125</c:v>
                </c:pt>
                <c:pt idx="232">
                  <c:v>43136.833333333336</c:v>
                </c:pt>
                <c:pt idx="233">
                  <c:v>43136.854166666664</c:v>
                </c:pt>
                <c:pt idx="234">
                  <c:v>43136.875</c:v>
                </c:pt>
                <c:pt idx="235">
                  <c:v>43136.895833333336</c:v>
                </c:pt>
                <c:pt idx="236">
                  <c:v>43136.916666666664</c:v>
                </c:pt>
                <c:pt idx="237">
                  <c:v>43136.9375</c:v>
                </c:pt>
                <c:pt idx="238">
                  <c:v>43136.958333333336</c:v>
                </c:pt>
                <c:pt idx="239">
                  <c:v>43136.979166666664</c:v>
                </c:pt>
                <c:pt idx="240">
                  <c:v>43137</c:v>
                </c:pt>
                <c:pt idx="241">
                  <c:v>43137.020833333336</c:v>
                </c:pt>
                <c:pt idx="242">
                  <c:v>43137.041666666664</c:v>
                </c:pt>
                <c:pt idx="243">
                  <c:v>43137.0625</c:v>
                </c:pt>
                <c:pt idx="244">
                  <c:v>43137.083333333336</c:v>
                </c:pt>
                <c:pt idx="245">
                  <c:v>43137.104166666664</c:v>
                </c:pt>
                <c:pt idx="246">
                  <c:v>43137.125</c:v>
                </c:pt>
                <c:pt idx="247">
                  <c:v>43137.145833333336</c:v>
                </c:pt>
                <c:pt idx="248">
                  <c:v>43137.166666666664</c:v>
                </c:pt>
                <c:pt idx="249">
                  <c:v>43137.1875</c:v>
                </c:pt>
                <c:pt idx="250">
                  <c:v>43137.208333333336</c:v>
                </c:pt>
                <c:pt idx="251">
                  <c:v>43137.229166666664</c:v>
                </c:pt>
                <c:pt idx="252">
                  <c:v>43137.25</c:v>
                </c:pt>
                <c:pt idx="253">
                  <c:v>43137.270833333336</c:v>
                </c:pt>
                <c:pt idx="254">
                  <c:v>43137.291666666664</c:v>
                </c:pt>
                <c:pt idx="255">
                  <c:v>43137.3125</c:v>
                </c:pt>
                <c:pt idx="256">
                  <c:v>43137.333333333336</c:v>
                </c:pt>
                <c:pt idx="257">
                  <c:v>43137.354166666664</c:v>
                </c:pt>
                <c:pt idx="258">
                  <c:v>43137.375</c:v>
                </c:pt>
                <c:pt idx="259">
                  <c:v>43137.395833333336</c:v>
                </c:pt>
                <c:pt idx="260">
                  <c:v>43137.416666666664</c:v>
                </c:pt>
                <c:pt idx="261">
                  <c:v>43137.4375</c:v>
                </c:pt>
                <c:pt idx="262">
                  <c:v>43137.458333333336</c:v>
                </c:pt>
                <c:pt idx="263">
                  <c:v>43137.479166666664</c:v>
                </c:pt>
                <c:pt idx="264">
                  <c:v>43137.5</c:v>
                </c:pt>
                <c:pt idx="265">
                  <c:v>43137.520833333336</c:v>
                </c:pt>
                <c:pt idx="266">
                  <c:v>43137.541666666664</c:v>
                </c:pt>
                <c:pt idx="267">
                  <c:v>43137.5625</c:v>
                </c:pt>
                <c:pt idx="268">
                  <c:v>43137.583333333336</c:v>
                </c:pt>
                <c:pt idx="269">
                  <c:v>43137.604166666664</c:v>
                </c:pt>
                <c:pt idx="270">
                  <c:v>43137.625</c:v>
                </c:pt>
                <c:pt idx="271">
                  <c:v>43137.645833333336</c:v>
                </c:pt>
                <c:pt idx="272">
                  <c:v>43137.666666666664</c:v>
                </c:pt>
                <c:pt idx="273">
                  <c:v>43137.6875</c:v>
                </c:pt>
                <c:pt idx="274">
                  <c:v>43137.708333333336</c:v>
                </c:pt>
                <c:pt idx="275">
                  <c:v>43137.729166666664</c:v>
                </c:pt>
                <c:pt idx="276">
                  <c:v>43137.75</c:v>
                </c:pt>
                <c:pt idx="277">
                  <c:v>43137.770833333336</c:v>
                </c:pt>
                <c:pt idx="278">
                  <c:v>43137.791666666664</c:v>
                </c:pt>
                <c:pt idx="279">
                  <c:v>43137.8125</c:v>
                </c:pt>
                <c:pt idx="280">
                  <c:v>43137.833333333336</c:v>
                </c:pt>
                <c:pt idx="281">
                  <c:v>43137.854166666664</c:v>
                </c:pt>
                <c:pt idx="282">
                  <c:v>43137.875</c:v>
                </c:pt>
                <c:pt idx="283">
                  <c:v>43137.895833333336</c:v>
                </c:pt>
                <c:pt idx="284">
                  <c:v>43137.916666666664</c:v>
                </c:pt>
                <c:pt idx="285">
                  <c:v>43137.9375</c:v>
                </c:pt>
                <c:pt idx="286">
                  <c:v>43137.958333333336</c:v>
                </c:pt>
                <c:pt idx="287">
                  <c:v>43137.979166666664</c:v>
                </c:pt>
                <c:pt idx="288">
                  <c:v>43138</c:v>
                </c:pt>
                <c:pt idx="289">
                  <c:v>43138.020833333336</c:v>
                </c:pt>
                <c:pt idx="290">
                  <c:v>43138.041666666664</c:v>
                </c:pt>
                <c:pt idx="291">
                  <c:v>43138.0625</c:v>
                </c:pt>
                <c:pt idx="292">
                  <c:v>43138.083333333336</c:v>
                </c:pt>
                <c:pt idx="293">
                  <c:v>43138.104166666664</c:v>
                </c:pt>
                <c:pt idx="294">
                  <c:v>43138.125</c:v>
                </c:pt>
                <c:pt idx="295">
                  <c:v>43138.145833333336</c:v>
                </c:pt>
                <c:pt idx="296">
                  <c:v>43138.166666666664</c:v>
                </c:pt>
                <c:pt idx="297">
                  <c:v>43138.1875</c:v>
                </c:pt>
                <c:pt idx="298">
                  <c:v>43138.208333333336</c:v>
                </c:pt>
                <c:pt idx="299">
                  <c:v>43138.229166666664</c:v>
                </c:pt>
                <c:pt idx="300">
                  <c:v>43138.25</c:v>
                </c:pt>
                <c:pt idx="301">
                  <c:v>43138.270833333336</c:v>
                </c:pt>
                <c:pt idx="302">
                  <c:v>43138.291666666664</c:v>
                </c:pt>
                <c:pt idx="303">
                  <c:v>43138.3125</c:v>
                </c:pt>
                <c:pt idx="304">
                  <c:v>43138.333333333336</c:v>
                </c:pt>
                <c:pt idx="305">
                  <c:v>43138.354166666664</c:v>
                </c:pt>
                <c:pt idx="306">
                  <c:v>43138.375</c:v>
                </c:pt>
                <c:pt idx="307">
                  <c:v>43138.395833333336</c:v>
                </c:pt>
                <c:pt idx="308">
                  <c:v>43138.416666666664</c:v>
                </c:pt>
                <c:pt idx="309">
                  <c:v>43138.4375</c:v>
                </c:pt>
                <c:pt idx="310">
                  <c:v>43138.458333333336</c:v>
                </c:pt>
                <c:pt idx="311">
                  <c:v>43138.479166666664</c:v>
                </c:pt>
                <c:pt idx="312">
                  <c:v>43138.5</c:v>
                </c:pt>
                <c:pt idx="313">
                  <c:v>43138.520833333336</c:v>
                </c:pt>
                <c:pt idx="314">
                  <c:v>43138.541666666664</c:v>
                </c:pt>
                <c:pt idx="315">
                  <c:v>43138.5625</c:v>
                </c:pt>
                <c:pt idx="316">
                  <c:v>43138.583333333336</c:v>
                </c:pt>
                <c:pt idx="317">
                  <c:v>43138.604166666664</c:v>
                </c:pt>
                <c:pt idx="318">
                  <c:v>43138.625</c:v>
                </c:pt>
                <c:pt idx="319">
                  <c:v>43138.645833333336</c:v>
                </c:pt>
                <c:pt idx="320">
                  <c:v>43138.666666666664</c:v>
                </c:pt>
                <c:pt idx="321">
                  <c:v>43138.6875</c:v>
                </c:pt>
                <c:pt idx="322">
                  <c:v>43138.708333333336</c:v>
                </c:pt>
                <c:pt idx="323">
                  <c:v>43138.729166666664</c:v>
                </c:pt>
                <c:pt idx="324">
                  <c:v>43138.75</c:v>
                </c:pt>
                <c:pt idx="325">
                  <c:v>43138.770833333336</c:v>
                </c:pt>
                <c:pt idx="326">
                  <c:v>43138.791666666664</c:v>
                </c:pt>
                <c:pt idx="327">
                  <c:v>43138.8125</c:v>
                </c:pt>
                <c:pt idx="328">
                  <c:v>43138.833333333336</c:v>
                </c:pt>
                <c:pt idx="329">
                  <c:v>43138.854166666664</c:v>
                </c:pt>
                <c:pt idx="330">
                  <c:v>43138.875</c:v>
                </c:pt>
                <c:pt idx="331">
                  <c:v>43138.895833333336</c:v>
                </c:pt>
                <c:pt idx="332">
                  <c:v>43138.916666666664</c:v>
                </c:pt>
                <c:pt idx="333">
                  <c:v>43138.9375</c:v>
                </c:pt>
                <c:pt idx="334">
                  <c:v>43138.958333333336</c:v>
                </c:pt>
                <c:pt idx="335">
                  <c:v>43138.979166666664</c:v>
                </c:pt>
                <c:pt idx="336">
                  <c:v>43139</c:v>
                </c:pt>
                <c:pt idx="337">
                  <c:v>43139.020833333336</c:v>
                </c:pt>
                <c:pt idx="338">
                  <c:v>43139.041666666664</c:v>
                </c:pt>
                <c:pt idx="339">
                  <c:v>43139.0625</c:v>
                </c:pt>
                <c:pt idx="340">
                  <c:v>43139.083333333336</c:v>
                </c:pt>
                <c:pt idx="341">
                  <c:v>43139.104166666664</c:v>
                </c:pt>
                <c:pt idx="342">
                  <c:v>43139.125</c:v>
                </c:pt>
                <c:pt idx="343">
                  <c:v>43139.145833333336</c:v>
                </c:pt>
                <c:pt idx="344">
                  <c:v>43139.166666666664</c:v>
                </c:pt>
                <c:pt idx="345">
                  <c:v>43139.1875</c:v>
                </c:pt>
                <c:pt idx="346">
                  <c:v>43139.208333333336</c:v>
                </c:pt>
                <c:pt idx="347">
                  <c:v>43139.229166666664</c:v>
                </c:pt>
                <c:pt idx="348">
                  <c:v>43139.25</c:v>
                </c:pt>
                <c:pt idx="349">
                  <c:v>43139.270833333336</c:v>
                </c:pt>
                <c:pt idx="350">
                  <c:v>43139.291666666664</c:v>
                </c:pt>
                <c:pt idx="351">
                  <c:v>43139.3125</c:v>
                </c:pt>
                <c:pt idx="352">
                  <c:v>43139.333333333336</c:v>
                </c:pt>
                <c:pt idx="353">
                  <c:v>43139.354166666664</c:v>
                </c:pt>
                <c:pt idx="354">
                  <c:v>43139.375</c:v>
                </c:pt>
                <c:pt idx="355">
                  <c:v>43139.395833333336</c:v>
                </c:pt>
                <c:pt idx="356">
                  <c:v>43139.416666666664</c:v>
                </c:pt>
                <c:pt idx="357">
                  <c:v>43139.4375</c:v>
                </c:pt>
                <c:pt idx="358">
                  <c:v>43139.458333333336</c:v>
                </c:pt>
                <c:pt idx="359">
                  <c:v>43139.479166666664</c:v>
                </c:pt>
                <c:pt idx="360">
                  <c:v>43139.5</c:v>
                </c:pt>
                <c:pt idx="361">
                  <c:v>43139.520833333336</c:v>
                </c:pt>
                <c:pt idx="362">
                  <c:v>43139.541666666664</c:v>
                </c:pt>
                <c:pt idx="363">
                  <c:v>43139.5625</c:v>
                </c:pt>
                <c:pt idx="364">
                  <c:v>43139.583333333336</c:v>
                </c:pt>
                <c:pt idx="365">
                  <c:v>43139.604166666664</c:v>
                </c:pt>
                <c:pt idx="366">
                  <c:v>43139.625</c:v>
                </c:pt>
                <c:pt idx="367">
                  <c:v>43139.645833333336</c:v>
                </c:pt>
                <c:pt idx="368">
                  <c:v>43139.666666666664</c:v>
                </c:pt>
                <c:pt idx="369">
                  <c:v>43139.6875</c:v>
                </c:pt>
                <c:pt idx="370">
                  <c:v>43139.708333333336</c:v>
                </c:pt>
                <c:pt idx="371">
                  <c:v>43139.729166666664</c:v>
                </c:pt>
                <c:pt idx="372">
                  <c:v>43139.75</c:v>
                </c:pt>
                <c:pt idx="373">
                  <c:v>43139.770833333336</c:v>
                </c:pt>
                <c:pt idx="374">
                  <c:v>43139.791666666664</c:v>
                </c:pt>
                <c:pt idx="375">
                  <c:v>43139.8125</c:v>
                </c:pt>
                <c:pt idx="376">
                  <c:v>43139.833333333336</c:v>
                </c:pt>
                <c:pt idx="377">
                  <c:v>43139.854166666664</c:v>
                </c:pt>
                <c:pt idx="378">
                  <c:v>43139.875</c:v>
                </c:pt>
                <c:pt idx="379">
                  <c:v>43139.895833333336</c:v>
                </c:pt>
                <c:pt idx="380">
                  <c:v>43139.916666666664</c:v>
                </c:pt>
                <c:pt idx="381">
                  <c:v>43139.9375</c:v>
                </c:pt>
                <c:pt idx="382">
                  <c:v>43139.958333333336</c:v>
                </c:pt>
                <c:pt idx="383">
                  <c:v>43139.979166666664</c:v>
                </c:pt>
                <c:pt idx="384">
                  <c:v>43140</c:v>
                </c:pt>
                <c:pt idx="385">
                  <c:v>43140.020833333336</c:v>
                </c:pt>
                <c:pt idx="386">
                  <c:v>43140.041666666664</c:v>
                </c:pt>
                <c:pt idx="387">
                  <c:v>43140.0625</c:v>
                </c:pt>
                <c:pt idx="388">
                  <c:v>43140.083333333336</c:v>
                </c:pt>
                <c:pt idx="389">
                  <c:v>43140.104166666664</c:v>
                </c:pt>
                <c:pt idx="390">
                  <c:v>43140.125</c:v>
                </c:pt>
                <c:pt idx="391">
                  <c:v>43140.145833333336</c:v>
                </c:pt>
                <c:pt idx="392">
                  <c:v>43140.166666666664</c:v>
                </c:pt>
                <c:pt idx="393">
                  <c:v>43140.1875</c:v>
                </c:pt>
                <c:pt idx="394">
                  <c:v>43140.208333333336</c:v>
                </c:pt>
                <c:pt idx="395">
                  <c:v>43140.229166666664</c:v>
                </c:pt>
                <c:pt idx="396">
                  <c:v>43140.25</c:v>
                </c:pt>
                <c:pt idx="397">
                  <c:v>43140.270833333336</c:v>
                </c:pt>
                <c:pt idx="398">
                  <c:v>43140.291666666664</c:v>
                </c:pt>
                <c:pt idx="399">
                  <c:v>43140.3125</c:v>
                </c:pt>
                <c:pt idx="400">
                  <c:v>43140.333333333336</c:v>
                </c:pt>
                <c:pt idx="401">
                  <c:v>43140.354166666664</c:v>
                </c:pt>
                <c:pt idx="402">
                  <c:v>43140.375</c:v>
                </c:pt>
                <c:pt idx="403">
                  <c:v>43140.395833333336</c:v>
                </c:pt>
                <c:pt idx="404">
                  <c:v>43140.416666666664</c:v>
                </c:pt>
                <c:pt idx="405">
                  <c:v>43140.4375</c:v>
                </c:pt>
                <c:pt idx="406">
                  <c:v>43140.458333333336</c:v>
                </c:pt>
                <c:pt idx="407">
                  <c:v>43140.479166666664</c:v>
                </c:pt>
                <c:pt idx="408">
                  <c:v>43140.5</c:v>
                </c:pt>
                <c:pt idx="409">
                  <c:v>43140.520833333336</c:v>
                </c:pt>
                <c:pt idx="410">
                  <c:v>43140.541666666664</c:v>
                </c:pt>
                <c:pt idx="411">
                  <c:v>43140.5625</c:v>
                </c:pt>
                <c:pt idx="412">
                  <c:v>43140.583333333336</c:v>
                </c:pt>
                <c:pt idx="413">
                  <c:v>43140.604166666664</c:v>
                </c:pt>
                <c:pt idx="414">
                  <c:v>43140.625</c:v>
                </c:pt>
                <c:pt idx="415">
                  <c:v>43140.645833333336</c:v>
                </c:pt>
                <c:pt idx="416">
                  <c:v>43140.666666666664</c:v>
                </c:pt>
                <c:pt idx="417">
                  <c:v>43140.6875</c:v>
                </c:pt>
                <c:pt idx="418">
                  <c:v>43140.708333333336</c:v>
                </c:pt>
                <c:pt idx="419">
                  <c:v>43140.729166666664</c:v>
                </c:pt>
                <c:pt idx="420">
                  <c:v>43140.75</c:v>
                </c:pt>
                <c:pt idx="421">
                  <c:v>43140.770833333336</c:v>
                </c:pt>
                <c:pt idx="422">
                  <c:v>43140.791666666664</c:v>
                </c:pt>
                <c:pt idx="423">
                  <c:v>43140.8125</c:v>
                </c:pt>
                <c:pt idx="424">
                  <c:v>43140.833333333336</c:v>
                </c:pt>
                <c:pt idx="425">
                  <c:v>43140.854166666664</c:v>
                </c:pt>
                <c:pt idx="426">
                  <c:v>43140.875</c:v>
                </c:pt>
                <c:pt idx="427">
                  <c:v>43140.895833333336</c:v>
                </c:pt>
                <c:pt idx="428">
                  <c:v>43140.916666666664</c:v>
                </c:pt>
                <c:pt idx="429">
                  <c:v>43140.9375</c:v>
                </c:pt>
                <c:pt idx="430">
                  <c:v>43140.958333333336</c:v>
                </c:pt>
                <c:pt idx="431">
                  <c:v>43140.979166666664</c:v>
                </c:pt>
                <c:pt idx="432">
                  <c:v>43141</c:v>
                </c:pt>
                <c:pt idx="433">
                  <c:v>43141.020833333336</c:v>
                </c:pt>
                <c:pt idx="434">
                  <c:v>43141.041666666664</c:v>
                </c:pt>
                <c:pt idx="435">
                  <c:v>43141.0625</c:v>
                </c:pt>
                <c:pt idx="436">
                  <c:v>43141.083333333336</c:v>
                </c:pt>
                <c:pt idx="437">
                  <c:v>43141.104166666664</c:v>
                </c:pt>
                <c:pt idx="438">
                  <c:v>43141.125</c:v>
                </c:pt>
                <c:pt idx="439">
                  <c:v>43141.145833333336</c:v>
                </c:pt>
                <c:pt idx="440">
                  <c:v>43141.166666666664</c:v>
                </c:pt>
                <c:pt idx="441">
                  <c:v>43141.1875</c:v>
                </c:pt>
                <c:pt idx="442">
                  <c:v>43141.208333333336</c:v>
                </c:pt>
                <c:pt idx="443">
                  <c:v>43141.229166666664</c:v>
                </c:pt>
                <c:pt idx="444">
                  <c:v>43141.25</c:v>
                </c:pt>
                <c:pt idx="445">
                  <c:v>43141.270833333336</c:v>
                </c:pt>
                <c:pt idx="446">
                  <c:v>43141.291666666664</c:v>
                </c:pt>
                <c:pt idx="447">
                  <c:v>43141.3125</c:v>
                </c:pt>
                <c:pt idx="448">
                  <c:v>43141.333333333336</c:v>
                </c:pt>
                <c:pt idx="449">
                  <c:v>43141.354166666664</c:v>
                </c:pt>
                <c:pt idx="450">
                  <c:v>43141.375</c:v>
                </c:pt>
                <c:pt idx="451">
                  <c:v>43141.395833333336</c:v>
                </c:pt>
                <c:pt idx="452">
                  <c:v>43141.416666666664</c:v>
                </c:pt>
                <c:pt idx="453">
                  <c:v>43141.4375</c:v>
                </c:pt>
                <c:pt idx="454">
                  <c:v>43141.458333333336</c:v>
                </c:pt>
                <c:pt idx="455">
                  <c:v>43141.479166666664</c:v>
                </c:pt>
                <c:pt idx="456">
                  <c:v>43141.5</c:v>
                </c:pt>
                <c:pt idx="457">
                  <c:v>43141.520833333336</c:v>
                </c:pt>
                <c:pt idx="458">
                  <c:v>43141.541666666664</c:v>
                </c:pt>
                <c:pt idx="459">
                  <c:v>43141.5625</c:v>
                </c:pt>
                <c:pt idx="460">
                  <c:v>43141.583333333336</c:v>
                </c:pt>
                <c:pt idx="461">
                  <c:v>43141.604166666664</c:v>
                </c:pt>
                <c:pt idx="462">
                  <c:v>43141.625</c:v>
                </c:pt>
                <c:pt idx="463">
                  <c:v>43141.645833333336</c:v>
                </c:pt>
                <c:pt idx="464">
                  <c:v>43141.666666666664</c:v>
                </c:pt>
                <c:pt idx="465">
                  <c:v>43141.6875</c:v>
                </c:pt>
                <c:pt idx="466">
                  <c:v>43141.708333333336</c:v>
                </c:pt>
                <c:pt idx="467">
                  <c:v>43141.729166666664</c:v>
                </c:pt>
                <c:pt idx="468">
                  <c:v>43141.75</c:v>
                </c:pt>
                <c:pt idx="469">
                  <c:v>43141.770833333336</c:v>
                </c:pt>
                <c:pt idx="470">
                  <c:v>43141.791666666664</c:v>
                </c:pt>
                <c:pt idx="471">
                  <c:v>43141.8125</c:v>
                </c:pt>
                <c:pt idx="472">
                  <c:v>43141.833333333336</c:v>
                </c:pt>
                <c:pt idx="473">
                  <c:v>43141.854166666664</c:v>
                </c:pt>
                <c:pt idx="474">
                  <c:v>43141.875</c:v>
                </c:pt>
                <c:pt idx="475">
                  <c:v>43141.895833333336</c:v>
                </c:pt>
                <c:pt idx="476">
                  <c:v>43141.916666666664</c:v>
                </c:pt>
                <c:pt idx="477">
                  <c:v>43141.9375</c:v>
                </c:pt>
                <c:pt idx="478">
                  <c:v>43141.958333333336</c:v>
                </c:pt>
                <c:pt idx="479">
                  <c:v>43141.979166666664</c:v>
                </c:pt>
                <c:pt idx="480">
                  <c:v>43142</c:v>
                </c:pt>
                <c:pt idx="481">
                  <c:v>43142.020833333336</c:v>
                </c:pt>
                <c:pt idx="482">
                  <c:v>43142.041666666664</c:v>
                </c:pt>
                <c:pt idx="483">
                  <c:v>43142.0625</c:v>
                </c:pt>
                <c:pt idx="484">
                  <c:v>43142.083333333336</c:v>
                </c:pt>
                <c:pt idx="485">
                  <c:v>43142.104166666664</c:v>
                </c:pt>
                <c:pt idx="486">
                  <c:v>43142.125</c:v>
                </c:pt>
                <c:pt idx="487">
                  <c:v>43142.145833333336</c:v>
                </c:pt>
                <c:pt idx="488">
                  <c:v>43142.166666666664</c:v>
                </c:pt>
                <c:pt idx="489">
                  <c:v>43142.1875</c:v>
                </c:pt>
                <c:pt idx="490">
                  <c:v>43142.208333333336</c:v>
                </c:pt>
                <c:pt idx="491">
                  <c:v>43142.229166666664</c:v>
                </c:pt>
                <c:pt idx="492">
                  <c:v>43142.25</c:v>
                </c:pt>
                <c:pt idx="493">
                  <c:v>43142.270833333336</c:v>
                </c:pt>
                <c:pt idx="494">
                  <c:v>43142.291666666664</c:v>
                </c:pt>
                <c:pt idx="495">
                  <c:v>43142.3125</c:v>
                </c:pt>
                <c:pt idx="496">
                  <c:v>43142.333333333336</c:v>
                </c:pt>
                <c:pt idx="497">
                  <c:v>43142.354166666664</c:v>
                </c:pt>
                <c:pt idx="498">
                  <c:v>43142.375</c:v>
                </c:pt>
                <c:pt idx="499">
                  <c:v>43142.395833333336</c:v>
                </c:pt>
                <c:pt idx="500">
                  <c:v>43142.416666666664</c:v>
                </c:pt>
                <c:pt idx="501">
                  <c:v>43142.4375</c:v>
                </c:pt>
                <c:pt idx="502">
                  <c:v>43142.458333333336</c:v>
                </c:pt>
                <c:pt idx="503">
                  <c:v>43142.479166666664</c:v>
                </c:pt>
                <c:pt idx="504">
                  <c:v>43142.5</c:v>
                </c:pt>
                <c:pt idx="505">
                  <c:v>43142.520833333336</c:v>
                </c:pt>
                <c:pt idx="506">
                  <c:v>43142.541666666664</c:v>
                </c:pt>
                <c:pt idx="507">
                  <c:v>43142.5625</c:v>
                </c:pt>
                <c:pt idx="508">
                  <c:v>43142.583333333336</c:v>
                </c:pt>
                <c:pt idx="509">
                  <c:v>43142.604166666664</c:v>
                </c:pt>
                <c:pt idx="510">
                  <c:v>43142.625</c:v>
                </c:pt>
                <c:pt idx="511">
                  <c:v>43142.645833333336</c:v>
                </c:pt>
                <c:pt idx="512">
                  <c:v>43142.666666666664</c:v>
                </c:pt>
                <c:pt idx="513">
                  <c:v>43142.6875</c:v>
                </c:pt>
                <c:pt idx="514">
                  <c:v>43142.708333333336</c:v>
                </c:pt>
                <c:pt idx="515">
                  <c:v>43142.729166666664</c:v>
                </c:pt>
                <c:pt idx="516">
                  <c:v>43142.75</c:v>
                </c:pt>
                <c:pt idx="517">
                  <c:v>43142.770833333336</c:v>
                </c:pt>
                <c:pt idx="518">
                  <c:v>43142.791666666664</c:v>
                </c:pt>
                <c:pt idx="519">
                  <c:v>43142.8125</c:v>
                </c:pt>
                <c:pt idx="520">
                  <c:v>43142.833333333336</c:v>
                </c:pt>
                <c:pt idx="521">
                  <c:v>43142.854166666664</c:v>
                </c:pt>
                <c:pt idx="522">
                  <c:v>43142.875</c:v>
                </c:pt>
                <c:pt idx="523">
                  <c:v>43142.895833333336</c:v>
                </c:pt>
                <c:pt idx="524">
                  <c:v>43142.916666666664</c:v>
                </c:pt>
                <c:pt idx="525">
                  <c:v>43142.9375</c:v>
                </c:pt>
                <c:pt idx="526">
                  <c:v>43142.958333333336</c:v>
                </c:pt>
                <c:pt idx="527">
                  <c:v>43142.979166666664</c:v>
                </c:pt>
                <c:pt idx="528">
                  <c:v>43143</c:v>
                </c:pt>
                <c:pt idx="529">
                  <c:v>43143.020833333336</c:v>
                </c:pt>
                <c:pt idx="530">
                  <c:v>43143.041666666664</c:v>
                </c:pt>
                <c:pt idx="531">
                  <c:v>43143.0625</c:v>
                </c:pt>
                <c:pt idx="532">
                  <c:v>43143.083333333336</c:v>
                </c:pt>
                <c:pt idx="533">
                  <c:v>43143.104166666664</c:v>
                </c:pt>
                <c:pt idx="534">
                  <c:v>43143.125</c:v>
                </c:pt>
                <c:pt idx="535">
                  <c:v>43143.145833333336</c:v>
                </c:pt>
                <c:pt idx="536">
                  <c:v>43143.166666666664</c:v>
                </c:pt>
                <c:pt idx="537">
                  <c:v>43143.1875</c:v>
                </c:pt>
                <c:pt idx="538">
                  <c:v>43143.208333333336</c:v>
                </c:pt>
                <c:pt idx="539">
                  <c:v>43143.229166666664</c:v>
                </c:pt>
                <c:pt idx="540">
                  <c:v>43143.25</c:v>
                </c:pt>
                <c:pt idx="541">
                  <c:v>43143.270833333336</c:v>
                </c:pt>
                <c:pt idx="542">
                  <c:v>43143.291666666664</c:v>
                </c:pt>
                <c:pt idx="543">
                  <c:v>43143.3125</c:v>
                </c:pt>
                <c:pt idx="544">
                  <c:v>43143.333333333336</c:v>
                </c:pt>
                <c:pt idx="545">
                  <c:v>43143.354166666664</c:v>
                </c:pt>
                <c:pt idx="546">
                  <c:v>43143.375</c:v>
                </c:pt>
                <c:pt idx="547">
                  <c:v>43143.395833333336</c:v>
                </c:pt>
                <c:pt idx="548">
                  <c:v>43143.416666666664</c:v>
                </c:pt>
                <c:pt idx="549">
                  <c:v>43143.4375</c:v>
                </c:pt>
                <c:pt idx="550">
                  <c:v>43143.458333333336</c:v>
                </c:pt>
                <c:pt idx="551">
                  <c:v>43143.479166666664</c:v>
                </c:pt>
                <c:pt idx="552">
                  <c:v>43143.5</c:v>
                </c:pt>
                <c:pt idx="553">
                  <c:v>43143.520833333336</c:v>
                </c:pt>
                <c:pt idx="554">
                  <c:v>43143.541666666664</c:v>
                </c:pt>
                <c:pt idx="555">
                  <c:v>43143.5625</c:v>
                </c:pt>
                <c:pt idx="556">
                  <c:v>43143.583333333336</c:v>
                </c:pt>
                <c:pt idx="557">
                  <c:v>43143.604166666664</c:v>
                </c:pt>
                <c:pt idx="558">
                  <c:v>43143.625</c:v>
                </c:pt>
                <c:pt idx="559">
                  <c:v>43143.645833333336</c:v>
                </c:pt>
                <c:pt idx="560">
                  <c:v>43143.666666666664</c:v>
                </c:pt>
                <c:pt idx="561">
                  <c:v>43143.6875</c:v>
                </c:pt>
                <c:pt idx="562">
                  <c:v>43143.708333333336</c:v>
                </c:pt>
                <c:pt idx="563">
                  <c:v>43143.729166666664</c:v>
                </c:pt>
                <c:pt idx="564">
                  <c:v>43143.75</c:v>
                </c:pt>
                <c:pt idx="565">
                  <c:v>43143.770833333336</c:v>
                </c:pt>
                <c:pt idx="566">
                  <c:v>43143.791666666664</c:v>
                </c:pt>
                <c:pt idx="567">
                  <c:v>43143.8125</c:v>
                </c:pt>
                <c:pt idx="568">
                  <c:v>43143.833333333336</c:v>
                </c:pt>
                <c:pt idx="569">
                  <c:v>43143.854166666664</c:v>
                </c:pt>
                <c:pt idx="570">
                  <c:v>43143.875</c:v>
                </c:pt>
                <c:pt idx="571">
                  <c:v>43143.895833333336</c:v>
                </c:pt>
                <c:pt idx="572">
                  <c:v>43143.916666666664</c:v>
                </c:pt>
                <c:pt idx="573">
                  <c:v>43143.9375</c:v>
                </c:pt>
                <c:pt idx="574">
                  <c:v>43143.958333333336</c:v>
                </c:pt>
                <c:pt idx="575">
                  <c:v>43143.979166666664</c:v>
                </c:pt>
                <c:pt idx="576">
                  <c:v>43144</c:v>
                </c:pt>
                <c:pt idx="577">
                  <c:v>43144.020833333336</c:v>
                </c:pt>
                <c:pt idx="578">
                  <c:v>43144.041666666664</c:v>
                </c:pt>
                <c:pt idx="579">
                  <c:v>43144.0625</c:v>
                </c:pt>
                <c:pt idx="580">
                  <c:v>43144.083333333336</c:v>
                </c:pt>
                <c:pt idx="581">
                  <c:v>43144.104166666664</c:v>
                </c:pt>
                <c:pt idx="582">
                  <c:v>43144.125</c:v>
                </c:pt>
                <c:pt idx="583">
                  <c:v>43144.145833333336</c:v>
                </c:pt>
                <c:pt idx="584">
                  <c:v>43144.166666666664</c:v>
                </c:pt>
                <c:pt idx="585">
                  <c:v>43144.1875</c:v>
                </c:pt>
                <c:pt idx="586">
                  <c:v>43144.208333333336</c:v>
                </c:pt>
                <c:pt idx="587">
                  <c:v>43144.229166666664</c:v>
                </c:pt>
                <c:pt idx="588">
                  <c:v>43144.25</c:v>
                </c:pt>
                <c:pt idx="589">
                  <c:v>43144.270833333336</c:v>
                </c:pt>
                <c:pt idx="590">
                  <c:v>43144.291666666664</c:v>
                </c:pt>
                <c:pt idx="591">
                  <c:v>43144.3125</c:v>
                </c:pt>
                <c:pt idx="592">
                  <c:v>43144.333333333336</c:v>
                </c:pt>
                <c:pt idx="593">
                  <c:v>43144.354166666664</c:v>
                </c:pt>
                <c:pt idx="594">
                  <c:v>43144.375</c:v>
                </c:pt>
                <c:pt idx="595">
                  <c:v>43144.395833333336</c:v>
                </c:pt>
                <c:pt idx="596">
                  <c:v>43144.416666666664</c:v>
                </c:pt>
                <c:pt idx="597">
                  <c:v>43144.4375</c:v>
                </c:pt>
                <c:pt idx="598">
                  <c:v>43144.458333333336</c:v>
                </c:pt>
                <c:pt idx="599">
                  <c:v>43144.479166666664</c:v>
                </c:pt>
                <c:pt idx="600">
                  <c:v>43144.5</c:v>
                </c:pt>
                <c:pt idx="601">
                  <c:v>43144.520833333336</c:v>
                </c:pt>
                <c:pt idx="602">
                  <c:v>43144.541666666664</c:v>
                </c:pt>
                <c:pt idx="603">
                  <c:v>43144.5625</c:v>
                </c:pt>
                <c:pt idx="604">
                  <c:v>43144.583333333336</c:v>
                </c:pt>
                <c:pt idx="605">
                  <c:v>43144.604166666664</c:v>
                </c:pt>
                <c:pt idx="606">
                  <c:v>43144.625</c:v>
                </c:pt>
                <c:pt idx="607">
                  <c:v>43144.645833333336</c:v>
                </c:pt>
                <c:pt idx="608">
                  <c:v>43144.666666666664</c:v>
                </c:pt>
                <c:pt idx="609">
                  <c:v>43144.6875</c:v>
                </c:pt>
                <c:pt idx="610">
                  <c:v>43144.708333333336</c:v>
                </c:pt>
                <c:pt idx="611">
                  <c:v>43144.729166666664</c:v>
                </c:pt>
                <c:pt idx="612">
                  <c:v>43144.75</c:v>
                </c:pt>
                <c:pt idx="613">
                  <c:v>43144.770833333336</c:v>
                </c:pt>
                <c:pt idx="614">
                  <c:v>43144.791666666664</c:v>
                </c:pt>
                <c:pt idx="615">
                  <c:v>43144.8125</c:v>
                </c:pt>
                <c:pt idx="616">
                  <c:v>43144.833333333336</c:v>
                </c:pt>
                <c:pt idx="617">
                  <c:v>43144.854166666664</c:v>
                </c:pt>
                <c:pt idx="618">
                  <c:v>43144.875</c:v>
                </c:pt>
                <c:pt idx="619">
                  <c:v>43144.895833333336</c:v>
                </c:pt>
                <c:pt idx="620">
                  <c:v>43144.916666666664</c:v>
                </c:pt>
                <c:pt idx="621">
                  <c:v>43144.9375</c:v>
                </c:pt>
                <c:pt idx="622">
                  <c:v>43144.958333333336</c:v>
                </c:pt>
                <c:pt idx="623">
                  <c:v>43144.979166666664</c:v>
                </c:pt>
                <c:pt idx="624">
                  <c:v>43145</c:v>
                </c:pt>
                <c:pt idx="625">
                  <c:v>43145.020833333336</c:v>
                </c:pt>
                <c:pt idx="626">
                  <c:v>43145.041666666664</c:v>
                </c:pt>
                <c:pt idx="627">
                  <c:v>43145.0625</c:v>
                </c:pt>
                <c:pt idx="628">
                  <c:v>43145.083333333336</c:v>
                </c:pt>
                <c:pt idx="629">
                  <c:v>43145.104166666664</c:v>
                </c:pt>
                <c:pt idx="630">
                  <c:v>43145.125</c:v>
                </c:pt>
                <c:pt idx="631">
                  <c:v>43145.145833333336</c:v>
                </c:pt>
                <c:pt idx="632">
                  <c:v>43145.166666666664</c:v>
                </c:pt>
                <c:pt idx="633">
                  <c:v>43145.1875</c:v>
                </c:pt>
                <c:pt idx="634">
                  <c:v>43145.208333333336</c:v>
                </c:pt>
                <c:pt idx="635">
                  <c:v>43145.229166666664</c:v>
                </c:pt>
                <c:pt idx="636">
                  <c:v>43145.25</c:v>
                </c:pt>
                <c:pt idx="637">
                  <c:v>43145.270833333336</c:v>
                </c:pt>
                <c:pt idx="638">
                  <c:v>43145.291666666664</c:v>
                </c:pt>
                <c:pt idx="639">
                  <c:v>43145.3125</c:v>
                </c:pt>
                <c:pt idx="640">
                  <c:v>43145.333333333336</c:v>
                </c:pt>
                <c:pt idx="641">
                  <c:v>43145.354166666664</c:v>
                </c:pt>
                <c:pt idx="642">
                  <c:v>43145.375</c:v>
                </c:pt>
                <c:pt idx="643">
                  <c:v>43145.395833333336</c:v>
                </c:pt>
                <c:pt idx="644">
                  <c:v>43145.416666666664</c:v>
                </c:pt>
                <c:pt idx="645">
                  <c:v>43145.4375</c:v>
                </c:pt>
                <c:pt idx="646">
                  <c:v>43145.458333333336</c:v>
                </c:pt>
                <c:pt idx="647">
                  <c:v>43145.479166666664</c:v>
                </c:pt>
                <c:pt idx="648">
                  <c:v>43145.5</c:v>
                </c:pt>
                <c:pt idx="649">
                  <c:v>43145.520833333336</c:v>
                </c:pt>
                <c:pt idx="650">
                  <c:v>43145.541666666664</c:v>
                </c:pt>
                <c:pt idx="651">
                  <c:v>43145.5625</c:v>
                </c:pt>
                <c:pt idx="652">
                  <c:v>43145.583333333336</c:v>
                </c:pt>
                <c:pt idx="653">
                  <c:v>43145.604166666664</c:v>
                </c:pt>
                <c:pt idx="654">
                  <c:v>43145.625</c:v>
                </c:pt>
                <c:pt idx="655">
                  <c:v>43145.645833333336</c:v>
                </c:pt>
                <c:pt idx="656">
                  <c:v>43145.666666666664</c:v>
                </c:pt>
                <c:pt idx="657">
                  <c:v>43145.6875</c:v>
                </c:pt>
                <c:pt idx="658">
                  <c:v>43145.708333333336</c:v>
                </c:pt>
                <c:pt idx="659">
                  <c:v>43145.729166666664</c:v>
                </c:pt>
                <c:pt idx="660">
                  <c:v>43145.75</c:v>
                </c:pt>
                <c:pt idx="661">
                  <c:v>43145.770833333336</c:v>
                </c:pt>
                <c:pt idx="662">
                  <c:v>43145.791666666664</c:v>
                </c:pt>
                <c:pt idx="663">
                  <c:v>43145.8125</c:v>
                </c:pt>
                <c:pt idx="664">
                  <c:v>43145.833333333336</c:v>
                </c:pt>
                <c:pt idx="665">
                  <c:v>43145.854166666664</c:v>
                </c:pt>
                <c:pt idx="666">
                  <c:v>43145.875</c:v>
                </c:pt>
                <c:pt idx="667">
                  <c:v>43145.895833333336</c:v>
                </c:pt>
                <c:pt idx="668">
                  <c:v>43145.916666666664</c:v>
                </c:pt>
                <c:pt idx="669">
                  <c:v>43145.9375</c:v>
                </c:pt>
                <c:pt idx="670">
                  <c:v>43145.958333333336</c:v>
                </c:pt>
                <c:pt idx="671">
                  <c:v>43145.979166666664</c:v>
                </c:pt>
                <c:pt idx="672">
                  <c:v>43146</c:v>
                </c:pt>
                <c:pt idx="673">
                  <c:v>43146.020833333336</c:v>
                </c:pt>
                <c:pt idx="674">
                  <c:v>43146.041666666664</c:v>
                </c:pt>
                <c:pt idx="675">
                  <c:v>43146.0625</c:v>
                </c:pt>
                <c:pt idx="676">
                  <c:v>43146.083333333336</c:v>
                </c:pt>
                <c:pt idx="677">
                  <c:v>43146.104166666664</c:v>
                </c:pt>
                <c:pt idx="678">
                  <c:v>43146.125</c:v>
                </c:pt>
                <c:pt idx="679">
                  <c:v>43146.145833333336</c:v>
                </c:pt>
                <c:pt idx="680">
                  <c:v>43146.166666666664</c:v>
                </c:pt>
                <c:pt idx="681">
                  <c:v>43146.1875</c:v>
                </c:pt>
                <c:pt idx="682">
                  <c:v>43146.208333333336</c:v>
                </c:pt>
                <c:pt idx="683">
                  <c:v>43146.229166666664</c:v>
                </c:pt>
                <c:pt idx="684">
                  <c:v>43146.25</c:v>
                </c:pt>
                <c:pt idx="685">
                  <c:v>43146.270833333336</c:v>
                </c:pt>
                <c:pt idx="686">
                  <c:v>43146.291666666664</c:v>
                </c:pt>
                <c:pt idx="687">
                  <c:v>43146.3125</c:v>
                </c:pt>
                <c:pt idx="688">
                  <c:v>43146.333333333336</c:v>
                </c:pt>
                <c:pt idx="689">
                  <c:v>43146.354166666664</c:v>
                </c:pt>
                <c:pt idx="690">
                  <c:v>43146.375</c:v>
                </c:pt>
                <c:pt idx="691">
                  <c:v>43146.395833333336</c:v>
                </c:pt>
                <c:pt idx="692">
                  <c:v>43146.416666666664</c:v>
                </c:pt>
                <c:pt idx="693">
                  <c:v>43146.4375</c:v>
                </c:pt>
                <c:pt idx="694">
                  <c:v>43146.458333333336</c:v>
                </c:pt>
                <c:pt idx="695">
                  <c:v>43146.479166666664</c:v>
                </c:pt>
                <c:pt idx="696">
                  <c:v>43146.5</c:v>
                </c:pt>
                <c:pt idx="697">
                  <c:v>43146.520833333336</c:v>
                </c:pt>
                <c:pt idx="698">
                  <c:v>43146.541666666664</c:v>
                </c:pt>
                <c:pt idx="699">
                  <c:v>43146.5625</c:v>
                </c:pt>
                <c:pt idx="700">
                  <c:v>43146.583333333336</c:v>
                </c:pt>
                <c:pt idx="701">
                  <c:v>43146.604166666664</c:v>
                </c:pt>
                <c:pt idx="702">
                  <c:v>43146.625</c:v>
                </c:pt>
                <c:pt idx="703">
                  <c:v>43146.645833333336</c:v>
                </c:pt>
                <c:pt idx="704">
                  <c:v>43146.666666666664</c:v>
                </c:pt>
                <c:pt idx="705">
                  <c:v>43146.6875</c:v>
                </c:pt>
                <c:pt idx="706">
                  <c:v>43146.708333333336</c:v>
                </c:pt>
                <c:pt idx="707">
                  <c:v>43146.729166666664</c:v>
                </c:pt>
                <c:pt idx="708">
                  <c:v>43146.75</c:v>
                </c:pt>
                <c:pt idx="709">
                  <c:v>43146.770833333336</c:v>
                </c:pt>
                <c:pt idx="710">
                  <c:v>43146.791666666664</c:v>
                </c:pt>
                <c:pt idx="711">
                  <c:v>43146.8125</c:v>
                </c:pt>
                <c:pt idx="712">
                  <c:v>43146.833333333336</c:v>
                </c:pt>
                <c:pt idx="713">
                  <c:v>43146.854166666664</c:v>
                </c:pt>
                <c:pt idx="714">
                  <c:v>43146.875</c:v>
                </c:pt>
                <c:pt idx="715">
                  <c:v>43146.895833333336</c:v>
                </c:pt>
                <c:pt idx="716">
                  <c:v>43146.916666666664</c:v>
                </c:pt>
                <c:pt idx="717">
                  <c:v>43146.9375</c:v>
                </c:pt>
                <c:pt idx="718">
                  <c:v>43146.958333333336</c:v>
                </c:pt>
                <c:pt idx="719">
                  <c:v>43146.979166666664</c:v>
                </c:pt>
                <c:pt idx="720">
                  <c:v>43147</c:v>
                </c:pt>
                <c:pt idx="721">
                  <c:v>43147.020833333336</c:v>
                </c:pt>
                <c:pt idx="722">
                  <c:v>43147.041666666664</c:v>
                </c:pt>
                <c:pt idx="723">
                  <c:v>43147.0625</c:v>
                </c:pt>
                <c:pt idx="724">
                  <c:v>43147.083333333336</c:v>
                </c:pt>
                <c:pt idx="725">
                  <c:v>43147.104166666664</c:v>
                </c:pt>
                <c:pt idx="726">
                  <c:v>43147.125</c:v>
                </c:pt>
                <c:pt idx="727">
                  <c:v>43147.145833333336</c:v>
                </c:pt>
                <c:pt idx="728">
                  <c:v>43147.166666666664</c:v>
                </c:pt>
                <c:pt idx="729">
                  <c:v>43147.1875</c:v>
                </c:pt>
                <c:pt idx="730">
                  <c:v>43147.208333333336</c:v>
                </c:pt>
                <c:pt idx="731">
                  <c:v>43147.229166666664</c:v>
                </c:pt>
                <c:pt idx="732">
                  <c:v>43147.25</c:v>
                </c:pt>
                <c:pt idx="733">
                  <c:v>43147.270833333336</c:v>
                </c:pt>
                <c:pt idx="734">
                  <c:v>43147.291666666664</c:v>
                </c:pt>
                <c:pt idx="735">
                  <c:v>43147.3125</c:v>
                </c:pt>
                <c:pt idx="736">
                  <c:v>43147.333333333336</c:v>
                </c:pt>
                <c:pt idx="737">
                  <c:v>43147.354166666664</c:v>
                </c:pt>
                <c:pt idx="738">
                  <c:v>43147.375</c:v>
                </c:pt>
                <c:pt idx="739">
                  <c:v>43147.395833333336</c:v>
                </c:pt>
                <c:pt idx="740">
                  <c:v>43147.416666666664</c:v>
                </c:pt>
                <c:pt idx="741">
                  <c:v>43147.4375</c:v>
                </c:pt>
                <c:pt idx="742">
                  <c:v>43147.458333333336</c:v>
                </c:pt>
                <c:pt idx="743">
                  <c:v>43147.479166666664</c:v>
                </c:pt>
                <c:pt idx="744">
                  <c:v>43147.5</c:v>
                </c:pt>
                <c:pt idx="745">
                  <c:v>43147.520833333336</c:v>
                </c:pt>
                <c:pt idx="746">
                  <c:v>43147.541666666664</c:v>
                </c:pt>
                <c:pt idx="747">
                  <c:v>43147.5625</c:v>
                </c:pt>
                <c:pt idx="748">
                  <c:v>43147.583333333336</c:v>
                </c:pt>
                <c:pt idx="749">
                  <c:v>43147.604166666664</c:v>
                </c:pt>
                <c:pt idx="750">
                  <c:v>43147.625</c:v>
                </c:pt>
                <c:pt idx="751">
                  <c:v>43147.645833333336</c:v>
                </c:pt>
                <c:pt idx="752">
                  <c:v>43147.666666666664</c:v>
                </c:pt>
                <c:pt idx="753">
                  <c:v>43147.6875</c:v>
                </c:pt>
                <c:pt idx="754">
                  <c:v>43147.708333333336</c:v>
                </c:pt>
                <c:pt idx="755">
                  <c:v>43147.729166666664</c:v>
                </c:pt>
                <c:pt idx="756">
                  <c:v>43147.75</c:v>
                </c:pt>
                <c:pt idx="757">
                  <c:v>43147.770833333336</c:v>
                </c:pt>
                <c:pt idx="758">
                  <c:v>43147.791666666664</c:v>
                </c:pt>
                <c:pt idx="759">
                  <c:v>43147.8125</c:v>
                </c:pt>
                <c:pt idx="760">
                  <c:v>43147.833333333336</c:v>
                </c:pt>
                <c:pt idx="761">
                  <c:v>43147.854166666664</c:v>
                </c:pt>
                <c:pt idx="762">
                  <c:v>43147.875</c:v>
                </c:pt>
                <c:pt idx="763">
                  <c:v>43147.895833333336</c:v>
                </c:pt>
                <c:pt idx="764">
                  <c:v>43147.916666666664</c:v>
                </c:pt>
                <c:pt idx="765">
                  <c:v>43147.9375</c:v>
                </c:pt>
                <c:pt idx="766">
                  <c:v>43147.958333333336</c:v>
                </c:pt>
                <c:pt idx="767">
                  <c:v>43147.979166666664</c:v>
                </c:pt>
                <c:pt idx="768">
                  <c:v>43148</c:v>
                </c:pt>
                <c:pt idx="769">
                  <c:v>43148.020833333336</c:v>
                </c:pt>
                <c:pt idx="770">
                  <c:v>43148.041666666664</c:v>
                </c:pt>
                <c:pt idx="771">
                  <c:v>43148.0625</c:v>
                </c:pt>
                <c:pt idx="772">
                  <c:v>43148.083333333336</c:v>
                </c:pt>
                <c:pt idx="773">
                  <c:v>43148.104166666664</c:v>
                </c:pt>
                <c:pt idx="774">
                  <c:v>43148.125</c:v>
                </c:pt>
                <c:pt idx="775">
                  <c:v>43148.145833333336</c:v>
                </c:pt>
                <c:pt idx="776">
                  <c:v>43148.166666666664</c:v>
                </c:pt>
                <c:pt idx="777">
                  <c:v>43148.1875</c:v>
                </c:pt>
                <c:pt idx="778">
                  <c:v>43148.208333333336</c:v>
                </c:pt>
                <c:pt idx="779">
                  <c:v>43148.229166666664</c:v>
                </c:pt>
                <c:pt idx="780">
                  <c:v>43148.25</c:v>
                </c:pt>
                <c:pt idx="781">
                  <c:v>43148.270833333336</c:v>
                </c:pt>
                <c:pt idx="782">
                  <c:v>43148.291666666664</c:v>
                </c:pt>
                <c:pt idx="783">
                  <c:v>43148.3125</c:v>
                </c:pt>
                <c:pt idx="784">
                  <c:v>43148.333333333336</c:v>
                </c:pt>
                <c:pt idx="785">
                  <c:v>43148.354166666664</c:v>
                </c:pt>
                <c:pt idx="786">
                  <c:v>43148.375</c:v>
                </c:pt>
                <c:pt idx="787">
                  <c:v>43148.395833333336</c:v>
                </c:pt>
                <c:pt idx="788">
                  <c:v>43148.416666666664</c:v>
                </c:pt>
                <c:pt idx="789">
                  <c:v>43148.4375</c:v>
                </c:pt>
                <c:pt idx="790">
                  <c:v>43148.458333333336</c:v>
                </c:pt>
                <c:pt idx="791">
                  <c:v>43148.479166666664</c:v>
                </c:pt>
                <c:pt idx="792">
                  <c:v>43148.5</c:v>
                </c:pt>
                <c:pt idx="793">
                  <c:v>43148.520833333336</c:v>
                </c:pt>
                <c:pt idx="794">
                  <c:v>43148.541666666664</c:v>
                </c:pt>
                <c:pt idx="795">
                  <c:v>43148.5625</c:v>
                </c:pt>
                <c:pt idx="796">
                  <c:v>43148.583333333336</c:v>
                </c:pt>
                <c:pt idx="797">
                  <c:v>43148.604166666664</c:v>
                </c:pt>
                <c:pt idx="798">
                  <c:v>43148.625</c:v>
                </c:pt>
                <c:pt idx="799">
                  <c:v>43148.645833333336</c:v>
                </c:pt>
                <c:pt idx="800">
                  <c:v>43148.666666666664</c:v>
                </c:pt>
                <c:pt idx="801">
                  <c:v>43148.6875</c:v>
                </c:pt>
                <c:pt idx="802">
                  <c:v>43148.708333333336</c:v>
                </c:pt>
                <c:pt idx="803">
                  <c:v>43148.729166666664</c:v>
                </c:pt>
                <c:pt idx="804">
                  <c:v>43148.75</c:v>
                </c:pt>
                <c:pt idx="805">
                  <c:v>43148.770833333336</c:v>
                </c:pt>
                <c:pt idx="806">
                  <c:v>43148.791666666664</c:v>
                </c:pt>
                <c:pt idx="807">
                  <c:v>43148.8125</c:v>
                </c:pt>
                <c:pt idx="808">
                  <c:v>43148.833333333336</c:v>
                </c:pt>
                <c:pt idx="809">
                  <c:v>43148.854166666664</c:v>
                </c:pt>
                <c:pt idx="810">
                  <c:v>43148.875</c:v>
                </c:pt>
                <c:pt idx="811">
                  <c:v>43148.895833333336</c:v>
                </c:pt>
                <c:pt idx="812">
                  <c:v>43148.916666666664</c:v>
                </c:pt>
                <c:pt idx="813">
                  <c:v>43148.9375</c:v>
                </c:pt>
                <c:pt idx="814">
                  <c:v>43148.958333333336</c:v>
                </c:pt>
                <c:pt idx="815">
                  <c:v>43148.979166666664</c:v>
                </c:pt>
                <c:pt idx="816">
                  <c:v>43149</c:v>
                </c:pt>
                <c:pt idx="817">
                  <c:v>43149.020833333336</c:v>
                </c:pt>
                <c:pt idx="818">
                  <c:v>43149.041666666664</c:v>
                </c:pt>
                <c:pt idx="819">
                  <c:v>43149.0625</c:v>
                </c:pt>
                <c:pt idx="820">
                  <c:v>43149.083333333336</c:v>
                </c:pt>
                <c:pt idx="821">
                  <c:v>43149.104166666664</c:v>
                </c:pt>
                <c:pt idx="822">
                  <c:v>43149.125</c:v>
                </c:pt>
                <c:pt idx="823">
                  <c:v>43149.145833333336</c:v>
                </c:pt>
                <c:pt idx="824">
                  <c:v>43149.166666666664</c:v>
                </c:pt>
                <c:pt idx="825">
                  <c:v>43149.1875</c:v>
                </c:pt>
                <c:pt idx="826">
                  <c:v>43149.208333333336</c:v>
                </c:pt>
                <c:pt idx="827">
                  <c:v>43149.229166666664</c:v>
                </c:pt>
                <c:pt idx="828">
                  <c:v>43149.25</c:v>
                </c:pt>
                <c:pt idx="829">
                  <c:v>43149.270833333336</c:v>
                </c:pt>
                <c:pt idx="830">
                  <c:v>43149.291666666664</c:v>
                </c:pt>
                <c:pt idx="831">
                  <c:v>43149.3125</c:v>
                </c:pt>
                <c:pt idx="832">
                  <c:v>43149.333333333336</c:v>
                </c:pt>
                <c:pt idx="833">
                  <c:v>43149.354166666664</c:v>
                </c:pt>
                <c:pt idx="834">
                  <c:v>43149.375</c:v>
                </c:pt>
                <c:pt idx="835">
                  <c:v>43149.395833333336</c:v>
                </c:pt>
                <c:pt idx="836">
                  <c:v>43149.416666666664</c:v>
                </c:pt>
                <c:pt idx="837">
                  <c:v>43149.4375</c:v>
                </c:pt>
                <c:pt idx="838">
                  <c:v>43149.458333333336</c:v>
                </c:pt>
                <c:pt idx="839">
                  <c:v>43149.479166666664</c:v>
                </c:pt>
                <c:pt idx="840">
                  <c:v>43149.5</c:v>
                </c:pt>
                <c:pt idx="841">
                  <c:v>43149.520833333336</c:v>
                </c:pt>
                <c:pt idx="842">
                  <c:v>43149.541666666664</c:v>
                </c:pt>
                <c:pt idx="843">
                  <c:v>43149.5625</c:v>
                </c:pt>
                <c:pt idx="844">
                  <c:v>43149.583333333336</c:v>
                </c:pt>
                <c:pt idx="845">
                  <c:v>43149.604166666664</c:v>
                </c:pt>
                <c:pt idx="846">
                  <c:v>43149.625</c:v>
                </c:pt>
                <c:pt idx="847">
                  <c:v>43149.645833333336</c:v>
                </c:pt>
                <c:pt idx="848">
                  <c:v>43149.666666666664</c:v>
                </c:pt>
                <c:pt idx="849">
                  <c:v>43149.6875</c:v>
                </c:pt>
                <c:pt idx="850">
                  <c:v>43149.708333333336</c:v>
                </c:pt>
                <c:pt idx="851">
                  <c:v>43149.729166666664</c:v>
                </c:pt>
                <c:pt idx="852">
                  <c:v>43149.75</c:v>
                </c:pt>
                <c:pt idx="853">
                  <c:v>43149.770833333336</c:v>
                </c:pt>
                <c:pt idx="854">
                  <c:v>43149.791666666664</c:v>
                </c:pt>
                <c:pt idx="855">
                  <c:v>43149.8125</c:v>
                </c:pt>
                <c:pt idx="856">
                  <c:v>43149.833333333336</c:v>
                </c:pt>
                <c:pt idx="857">
                  <c:v>43149.854166666664</c:v>
                </c:pt>
                <c:pt idx="858">
                  <c:v>43149.875</c:v>
                </c:pt>
                <c:pt idx="859">
                  <c:v>43149.895833333336</c:v>
                </c:pt>
                <c:pt idx="860">
                  <c:v>43149.916666666664</c:v>
                </c:pt>
                <c:pt idx="861">
                  <c:v>43149.9375</c:v>
                </c:pt>
                <c:pt idx="862">
                  <c:v>43149.958333333336</c:v>
                </c:pt>
                <c:pt idx="863">
                  <c:v>43149.979166666664</c:v>
                </c:pt>
                <c:pt idx="864">
                  <c:v>43150</c:v>
                </c:pt>
                <c:pt idx="865">
                  <c:v>43150.020833333336</c:v>
                </c:pt>
                <c:pt idx="866">
                  <c:v>43150.041666666664</c:v>
                </c:pt>
                <c:pt idx="867">
                  <c:v>43150.0625</c:v>
                </c:pt>
                <c:pt idx="868">
                  <c:v>43150.083333333336</c:v>
                </c:pt>
                <c:pt idx="869">
                  <c:v>43150.104166666664</c:v>
                </c:pt>
                <c:pt idx="870">
                  <c:v>43150.125</c:v>
                </c:pt>
                <c:pt idx="871">
                  <c:v>43150.145833333336</c:v>
                </c:pt>
                <c:pt idx="872">
                  <c:v>43150.166666666664</c:v>
                </c:pt>
                <c:pt idx="873">
                  <c:v>43150.1875</c:v>
                </c:pt>
                <c:pt idx="874">
                  <c:v>43150.208333333336</c:v>
                </c:pt>
                <c:pt idx="875">
                  <c:v>43150.229166666664</c:v>
                </c:pt>
                <c:pt idx="876">
                  <c:v>43150.25</c:v>
                </c:pt>
                <c:pt idx="877">
                  <c:v>43150.270833333336</c:v>
                </c:pt>
                <c:pt idx="878">
                  <c:v>43150.291666666664</c:v>
                </c:pt>
                <c:pt idx="879">
                  <c:v>43150.3125</c:v>
                </c:pt>
                <c:pt idx="880">
                  <c:v>43150.333333333336</c:v>
                </c:pt>
                <c:pt idx="881">
                  <c:v>43150.354166666664</c:v>
                </c:pt>
                <c:pt idx="882">
                  <c:v>43150.375</c:v>
                </c:pt>
                <c:pt idx="883">
                  <c:v>43150.395833333336</c:v>
                </c:pt>
                <c:pt idx="884">
                  <c:v>43150.416666666664</c:v>
                </c:pt>
                <c:pt idx="885">
                  <c:v>43150.4375</c:v>
                </c:pt>
                <c:pt idx="886">
                  <c:v>43150.458333333336</c:v>
                </c:pt>
                <c:pt idx="887">
                  <c:v>43150.479166666664</c:v>
                </c:pt>
                <c:pt idx="888">
                  <c:v>43150.5</c:v>
                </c:pt>
                <c:pt idx="889">
                  <c:v>43150.520833333336</c:v>
                </c:pt>
                <c:pt idx="890">
                  <c:v>43150.541666666664</c:v>
                </c:pt>
                <c:pt idx="891">
                  <c:v>43150.5625</c:v>
                </c:pt>
                <c:pt idx="892">
                  <c:v>43150.583333333336</c:v>
                </c:pt>
                <c:pt idx="893">
                  <c:v>43150.604166666664</c:v>
                </c:pt>
                <c:pt idx="894">
                  <c:v>43150.625</c:v>
                </c:pt>
                <c:pt idx="895">
                  <c:v>43150.645833333336</c:v>
                </c:pt>
                <c:pt idx="896">
                  <c:v>43150.666666666664</c:v>
                </c:pt>
                <c:pt idx="897">
                  <c:v>43150.6875</c:v>
                </c:pt>
                <c:pt idx="898">
                  <c:v>43150.708333333336</c:v>
                </c:pt>
                <c:pt idx="899">
                  <c:v>43150.729166666664</c:v>
                </c:pt>
                <c:pt idx="900">
                  <c:v>43150.75</c:v>
                </c:pt>
                <c:pt idx="901">
                  <c:v>43150.770833333336</c:v>
                </c:pt>
                <c:pt idx="902">
                  <c:v>43150.791666666664</c:v>
                </c:pt>
                <c:pt idx="903">
                  <c:v>43150.8125</c:v>
                </c:pt>
                <c:pt idx="904">
                  <c:v>43150.833333333336</c:v>
                </c:pt>
                <c:pt idx="905">
                  <c:v>43150.854166666664</c:v>
                </c:pt>
                <c:pt idx="906">
                  <c:v>43150.875</c:v>
                </c:pt>
                <c:pt idx="907">
                  <c:v>43150.895833333336</c:v>
                </c:pt>
                <c:pt idx="908">
                  <c:v>43150.916666666664</c:v>
                </c:pt>
                <c:pt idx="909">
                  <c:v>43150.9375</c:v>
                </c:pt>
                <c:pt idx="910">
                  <c:v>43150.958333333336</c:v>
                </c:pt>
                <c:pt idx="911">
                  <c:v>43150.979166666664</c:v>
                </c:pt>
                <c:pt idx="912">
                  <c:v>43151</c:v>
                </c:pt>
                <c:pt idx="913">
                  <c:v>43151.020833333336</c:v>
                </c:pt>
                <c:pt idx="914">
                  <c:v>43151.041666666664</c:v>
                </c:pt>
                <c:pt idx="915">
                  <c:v>43151.0625</c:v>
                </c:pt>
                <c:pt idx="916">
                  <c:v>43151.083333333336</c:v>
                </c:pt>
                <c:pt idx="917">
                  <c:v>43151.104166666664</c:v>
                </c:pt>
                <c:pt idx="918">
                  <c:v>43151.125</c:v>
                </c:pt>
                <c:pt idx="919">
                  <c:v>43151.145833333336</c:v>
                </c:pt>
                <c:pt idx="920">
                  <c:v>43151.166666666664</c:v>
                </c:pt>
                <c:pt idx="921">
                  <c:v>43151.1875</c:v>
                </c:pt>
                <c:pt idx="922">
                  <c:v>43151.208333333336</c:v>
                </c:pt>
                <c:pt idx="923">
                  <c:v>43151.229166666664</c:v>
                </c:pt>
                <c:pt idx="924">
                  <c:v>43151.25</c:v>
                </c:pt>
                <c:pt idx="925">
                  <c:v>43151.270833333336</c:v>
                </c:pt>
                <c:pt idx="926">
                  <c:v>43151.291666666664</c:v>
                </c:pt>
                <c:pt idx="927">
                  <c:v>43151.3125</c:v>
                </c:pt>
                <c:pt idx="928">
                  <c:v>43151.333333333336</c:v>
                </c:pt>
                <c:pt idx="929">
                  <c:v>43151.354166666664</c:v>
                </c:pt>
                <c:pt idx="930">
                  <c:v>43151.375</c:v>
                </c:pt>
                <c:pt idx="931">
                  <c:v>43151.395833333336</c:v>
                </c:pt>
                <c:pt idx="932">
                  <c:v>43151.416666666664</c:v>
                </c:pt>
                <c:pt idx="933">
                  <c:v>43151.4375</c:v>
                </c:pt>
                <c:pt idx="934">
                  <c:v>43151.458333333336</c:v>
                </c:pt>
                <c:pt idx="935">
                  <c:v>43151.479166666664</c:v>
                </c:pt>
                <c:pt idx="936">
                  <c:v>43151.5</c:v>
                </c:pt>
                <c:pt idx="937">
                  <c:v>43151.520833333336</c:v>
                </c:pt>
                <c:pt idx="938">
                  <c:v>43151.541666666664</c:v>
                </c:pt>
                <c:pt idx="939">
                  <c:v>43151.5625</c:v>
                </c:pt>
                <c:pt idx="940">
                  <c:v>43151.583333333336</c:v>
                </c:pt>
                <c:pt idx="941">
                  <c:v>43151.604166666664</c:v>
                </c:pt>
                <c:pt idx="942">
                  <c:v>43151.625</c:v>
                </c:pt>
                <c:pt idx="943">
                  <c:v>43151.645833333336</c:v>
                </c:pt>
                <c:pt idx="944">
                  <c:v>43151.666666666664</c:v>
                </c:pt>
                <c:pt idx="945">
                  <c:v>43151.6875</c:v>
                </c:pt>
                <c:pt idx="946">
                  <c:v>43151.708333333336</c:v>
                </c:pt>
                <c:pt idx="947">
                  <c:v>43151.729166666664</c:v>
                </c:pt>
                <c:pt idx="948">
                  <c:v>43151.75</c:v>
                </c:pt>
                <c:pt idx="949">
                  <c:v>43151.770833333336</c:v>
                </c:pt>
                <c:pt idx="950">
                  <c:v>43151.791666666664</c:v>
                </c:pt>
                <c:pt idx="951">
                  <c:v>43151.8125</c:v>
                </c:pt>
                <c:pt idx="952">
                  <c:v>43151.833333333336</c:v>
                </c:pt>
                <c:pt idx="953">
                  <c:v>43151.854166666664</c:v>
                </c:pt>
                <c:pt idx="954">
                  <c:v>43151.875</c:v>
                </c:pt>
                <c:pt idx="955">
                  <c:v>43151.895833333336</c:v>
                </c:pt>
                <c:pt idx="956">
                  <c:v>43151.916666666664</c:v>
                </c:pt>
                <c:pt idx="957">
                  <c:v>43151.9375</c:v>
                </c:pt>
                <c:pt idx="958">
                  <c:v>43151.958333333336</c:v>
                </c:pt>
                <c:pt idx="959">
                  <c:v>43151.979166666664</c:v>
                </c:pt>
                <c:pt idx="960">
                  <c:v>43152</c:v>
                </c:pt>
                <c:pt idx="961">
                  <c:v>43152.020833333336</c:v>
                </c:pt>
                <c:pt idx="962">
                  <c:v>43152.041666666664</c:v>
                </c:pt>
                <c:pt idx="963">
                  <c:v>43152.0625</c:v>
                </c:pt>
                <c:pt idx="964">
                  <c:v>43152.083333333336</c:v>
                </c:pt>
                <c:pt idx="965">
                  <c:v>43152.104166666664</c:v>
                </c:pt>
                <c:pt idx="966">
                  <c:v>43152.125</c:v>
                </c:pt>
                <c:pt idx="967">
                  <c:v>43152.145833333336</c:v>
                </c:pt>
                <c:pt idx="968">
                  <c:v>43152.166666666664</c:v>
                </c:pt>
                <c:pt idx="969">
                  <c:v>43152.1875</c:v>
                </c:pt>
                <c:pt idx="970">
                  <c:v>43152.208333333336</c:v>
                </c:pt>
                <c:pt idx="971">
                  <c:v>43152.229166666664</c:v>
                </c:pt>
                <c:pt idx="972">
                  <c:v>43152.25</c:v>
                </c:pt>
                <c:pt idx="973">
                  <c:v>43152.270833333336</c:v>
                </c:pt>
                <c:pt idx="974">
                  <c:v>43152.291666666664</c:v>
                </c:pt>
                <c:pt idx="975">
                  <c:v>43152.3125</c:v>
                </c:pt>
                <c:pt idx="976">
                  <c:v>43152.333333333336</c:v>
                </c:pt>
                <c:pt idx="977">
                  <c:v>43152.354166666664</c:v>
                </c:pt>
                <c:pt idx="978">
                  <c:v>43152.375</c:v>
                </c:pt>
                <c:pt idx="979">
                  <c:v>43152.395833333336</c:v>
                </c:pt>
                <c:pt idx="980">
                  <c:v>43152.416666666664</c:v>
                </c:pt>
                <c:pt idx="981">
                  <c:v>43152.4375</c:v>
                </c:pt>
                <c:pt idx="982">
                  <c:v>43152.458333333336</c:v>
                </c:pt>
                <c:pt idx="983">
                  <c:v>43152.479166666664</c:v>
                </c:pt>
                <c:pt idx="984">
                  <c:v>43152.5</c:v>
                </c:pt>
                <c:pt idx="985">
                  <c:v>43152.520833333336</c:v>
                </c:pt>
                <c:pt idx="986">
                  <c:v>43152.541666666664</c:v>
                </c:pt>
                <c:pt idx="987">
                  <c:v>43152.5625</c:v>
                </c:pt>
                <c:pt idx="988">
                  <c:v>43152.583333333336</c:v>
                </c:pt>
                <c:pt idx="989">
                  <c:v>43152.604166666664</c:v>
                </c:pt>
                <c:pt idx="990">
                  <c:v>43152.625</c:v>
                </c:pt>
                <c:pt idx="991">
                  <c:v>43152.645833333336</c:v>
                </c:pt>
                <c:pt idx="992">
                  <c:v>43152.666666666664</c:v>
                </c:pt>
                <c:pt idx="993">
                  <c:v>43152.6875</c:v>
                </c:pt>
                <c:pt idx="994">
                  <c:v>43152.708333333336</c:v>
                </c:pt>
                <c:pt idx="995">
                  <c:v>43152.729166666664</c:v>
                </c:pt>
                <c:pt idx="996">
                  <c:v>43152.75</c:v>
                </c:pt>
                <c:pt idx="997">
                  <c:v>43152.770833333336</c:v>
                </c:pt>
                <c:pt idx="998">
                  <c:v>43152.791666666664</c:v>
                </c:pt>
                <c:pt idx="999">
                  <c:v>43152.8125</c:v>
                </c:pt>
                <c:pt idx="1000">
                  <c:v>43152.833333333336</c:v>
                </c:pt>
                <c:pt idx="1001">
                  <c:v>43152.854166666664</c:v>
                </c:pt>
                <c:pt idx="1002">
                  <c:v>43152.875</c:v>
                </c:pt>
                <c:pt idx="1003">
                  <c:v>43152.895833333336</c:v>
                </c:pt>
                <c:pt idx="1004">
                  <c:v>43152.916666666664</c:v>
                </c:pt>
                <c:pt idx="1005">
                  <c:v>43152.9375</c:v>
                </c:pt>
                <c:pt idx="1006">
                  <c:v>43152.958333333336</c:v>
                </c:pt>
                <c:pt idx="1007">
                  <c:v>43152.979166666664</c:v>
                </c:pt>
                <c:pt idx="1008">
                  <c:v>43153</c:v>
                </c:pt>
                <c:pt idx="1009">
                  <c:v>43153.020833333336</c:v>
                </c:pt>
                <c:pt idx="1010">
                  <c:v>43153.041666666664</c:v>
                </c:pt>
                <c:pt idx="1011">
                  <c:v>43153.0625</c:v>
                </c:pt>
                <c:pt idx="1012">
                  <c:v>43153.083333333336</c:v>
                </c:pt>
                <c:pt idx="1013">
                  <c:v>43153.104166666664</c:v>
                </c:pt>
                <c:pt idx="1014">
                  <c:v>43153.125</c:v>
                </c:pt>
                <c:pt idx="1015">
                  <c:v>43153.145833333336</c:v>
                </c:pt>
                <c:pt idx="1016">
                  <c:v>43153.166666666664</c:v>
                </c:pt>
                <c:pt idx="1017">
                  <c:v>43153.1875</c:v>
                </c:pt>
                <c:pt idx="1018">
                  <c:v>43153.208333333336</c:v>
                </c:pt>
                <c:pt idx="1019">
                  <c:v>43153.229166666664</c:v>
                </c:pt>
                <c:pt idx="1020">
                  <c:v>43153.25</c:v>
                </c:pt>
                <c:pt idx="1021">
                  <c:v>43153.270833333336</c:v>
                </c:pt>
                <c:pt idx="1022">
                  <c:v>43153.291666666664</c:v>
                </c:pt>
                <c:pt idx="1023">
                  <c:v>43153.3125</c:v>
                </c:pt>
                <c:pt idx="1024">
                  <c:v>43153.333333333336</c:v>
                </c:pt>
                <c:pt idx="1025">
                  <c:v>43153.354166666664</c:v>
                </c:pt>
                <c:pt idx="1026">
                  <c:v>43153.375</c:v>
                </c:pt>
                <c:pt idx="1027">
                  <c:v>43153.395833333336</c:v>
                </c:pt>
                <c:pt idx="1028">
                  <c:v>43153.416666666664</c:v>
                </c:pt>
                <c:pt idx="1029">
                  <c:v>43153.4375</c:v>
                </c:pt>
                <c:pt idx="1030">
                  <c:v>43153.458333333336</c:v>
                </c:pt>
                <c:pt idx="1031">
                  <c:v>43153.479166666664</c:v>
                </c:pt>
                <c:pt idx="1032">
                  <c:v>43153.5</c:v>
                </c:pt>
                <c:pt idx="1033">
                  <c:v>43153.520833333336</c:v>
                </c:pt>
                <c:pt idx="1034">
                  <c:v>43153.541666666664</c:v>
                </c:pt>
                <c:pt idx="1035">
                  <c:v>43153.5625</c:v>
                </c:pt>
                <c:pt idx="1036">
                  <c:v>43153.583333333336</c:v>
                </c:pt>
                <c:pt idx="1037">
                  <c:v>43153.604166666664</c:v>
                </c:pt>
                <c:pt idx="1038">
                  <c:v>43153.625</c:v>
                </c:pt>
                <c:pt idx="1039">
                  <c:v>43153.645833333336</c:v>
                </c:pt>
                <c:pt idx="1040">
                  <c:v>43153.666666666664</c:v>
                </c:pt>
                <c:pt idx="1041">
                  <c:v>43153.6875</c:v>
                </c:pt>
                <c:pt idx="1042">
                  <c:v>43153.708333333336</c:v>
                </c:pt>
                <c:pt idx="1043">
                  <c:v>43153.729166666664</c:v>
                </c:pt>
                <c:pt idx="1044">
                  <c:v>43153.75</c:v>
                </c:pt>
                <c:pt idx="1045">
                  <c:v>43153.770833333336</c:v>
                </c:pt>
                <c:pt idx="1046">
                  <c:v>43153.791666666664</c:v>
                </c:pt>
                <c:pt idx="1047">
                  <c:v>43153.8125</c:v>
                </c:pt>
                <c:pt idx="1048">
                  <c:v>43153.833333333336</c:v>
                </c:pt>
                <c:pt idx="1049">
                  <c:v>43153.854166666664</c:v>
                </c:pt>
                <c:pt idx="1050">
                  <c:v>43153.875</c:v>
                </c:pt>
                <c:pt idx="1051">
                  <c:v>43153.895833333336</c:v>
                </c:pt>
                <c:pt idx="1052">
                  <c:v>43153.916666666664</c:v>
                </c:pt>
                <c:pt idx="1053">
                  <c:v>43153.9375</c:v>
                </c:pt>
                <c:pt idx="1054">
                  <c:v>43153.958333333336</c:v>
                </c:pt>
                <c:pt idx="1055">
                  <c:v>43153.979166666664</c:v>
                </c:pt>
                <c:pt idx="1056">
                  <c:v>43154</c:v>
                </c:pt>
                <c:pt idx="1057">
                  <c:v>43154.020833333336</c:v>
                </c:pt>
                <c:pt idx="1058">
                  <c:v>43154.041666666664</c:v>
                </c:pt>
                <c:pt idx="1059">
                  <c:v>43154.0625</c:v>
                </c:pt>
                <c:pt idx="1060">
                  <c:v>43154.083333333336</c:v>
                </c:pt>
                <c:pt idx="1061">
                  <c:v>43154.104166666664</c:v>
                </c:pt>
                <c:pt idx="1062">
                  <c:v>43154.125</c:v>
                </c:pt>
                <c:pt idx="1063">
                  <c:v>43154.145833333336</c:v>
                </c:pt>
                <c:pt idx="1064">
                  <c:v>43154.166666666664</c:v>
                </c:pt>
                <c:pt idx="1065">
                  <c:v>43154.1875</c:v>
                </c:pt>
                <c:pt idx="1066">
                  <c:v>43154.208333333336</c:v>
                </c:pt>
                <c:pt idx="1067">
                  <c:v>43154.229166666664</c:v>
                </c:pt>
                <c:pt idx="1068">
                  <c:v>43154.25</c:v>
                </c:pt>
                <c:pt idx="1069">
                  <c:v>43154.270833333336</c:v>
                </c:pt>
                <c:pt idx="1070">
                  <c:v>43154.291666666664</c:v>
                </c:pt>
                <c:pt idx="1071">
                  <c:v>43154.3125</c:v>
                </c:pt>
                <c:pt idx="1072">
                  <c:v>43154.333333333336</c:v>
                </c:pt>
                <c:pt idx="1073">
                  <c:v>43154.354166666664</c:v>
                </c:pt>
                <c:pt idx="1074">
                  <c:v>43154.375</c:v>
                </c:pt>
                <c:pt idx="1075">
                  <c:v>43154.395833333336</c:v>
                </c:pt>
                <c:pt idx="1076">
                  <c:v>43154.416666666664</c:v>
                </c:pt>
                <c:pt idx="1077">
                  <c:v>43154.4375</c:v>
                </c:pt>
                <c:pt idx="1078">
                  <c:v>43154.458333333336</c:v>
                </c:pt>
                <c:pt idx="1079">
                  <c:v>43154.479166666664</c:v>
                </c:pt>
                <c:pt idx="1080">
                  <c:v>43154.5</c:v>
                </c:pt>
                <c:pt idx="1081">
                  <c:v>43154.520833333336</c:v>
                </c:pt>
                <c:pt idx="1082">
                  <c:v>43154.541666666664</c:v>
                </c:pt>
                <c:pt idx="1083">
                  <c:v>43154.5625</c:v>
                </c:pt>
                <c:pt idx="1084">
                  <c:v>43154.583333333336</c:v>
                </c:pt>
                <c:pt idx="1085">
                  <c:v>43154.604166666664</c:v>
                </c:pt>
                <c:pt idx="1086">
                  <c:v>43154.625</c:v>
                </c:pt>
                <c:pt idx="1087">
                  <c:v>43154.645833333336</c:v>
                </c:pt>
                <c:pt idx="1088">
                  <c:v>43154.666666666664</c:v>
                </c:pt>
                <c:pt idx="1089">
                  <c:v>43154.6875</c:v>
                </c:pt>
                <c:pt idx="1090">
                  <c:v>43154.708333333336</c:v>
                </c:pt>
                <c:pt idx="1091">
                  <c:v>43154.729166666664</c:v>
                </c:pt>
                <c:pt idx="1092">
                  <c:v>43154.75</c:v>
                </c:pt>
                <c:pt idx="1093">
                  <c:v>43154.770833333336</c:v>
                </c:pt>
                <c:pt idx="1094">
                  <c:v>43154.791666666664</c:v>
                </c:pt>
                <c:pt idx="1095">
                  <c:v>43154.8125</c:v>
                </c:pt>
                <c:pt idx="1096">
                  <c:v>43154.833333333336</c:v>
                </c:pt>
                <c:pt idx="1097">
                  <c:v>43154.854166666664</c:v>
                </c:pt>
                <c:pt idx="1098">
                  <c:v>43154.875</c:v>
                </c:pt>
                <c:pt idx="1099">
                  <c:v>43154.895833333336</c:v>
                </c:pt>
                <c:pt idx="1100">
                  <c:v>43154.916666666664</c:v>
                </c:pt>
                <c:pt idx="1101">
                  <c:v>43154.9375</c:v>
                </c:pt>
                <c:pt idx="1102">
                  <c:v>43154.958333333336</c:v>
                </c:pt>
                <c:pt idx="1103">
                  <c:v>43154.979166666664</c:v>
                </c:pt>
                <c:pt idx="1104">
                  <c:v>43155</c:v>
                </c:pt>
                <c:pt idx="1105">
                  <c:v>43155.020833333336</c:v>
                </c:pt>
                <c:pt idx="1106">
                  <c:v>43155.041666666664</c:v>
                </c:pt>
                <c:pt idx="1107">
                  <c:v>43155.0625</c:v>
                </c:pt>
                <c:pt idx="1108">
                  <c:v>43155.083333333336</c:v>
                </c:pt>
                <c:pt idx="1109">
                  <c:v>43155.104166666664</c:v>
                </c:pt>
                <c:pt idx="1110">
                  <c:v>43155.125</c:v>
                </c:pt>
                <c:pt idx="1111">
                  <c:v>43155.145833333336</c:v>
                </c:pt>
                <c:pt idx="1112">
                  <c:v>43155.166666666664</c:v>
                </c:pt>
                <c:pt idx="1113">
                  <c:v>43155.1875</c:v>
                </c:pt>
                <c:pt idx="1114">
                  <c:v>43155.208333333336</c:v>
                </c:pt>
                <c:pt idx="1115">
                  <c:v>43155.229166666664</c:v>
                </c:pt>
                <c:pt idx="1116">
                  <c:v>43155.25</c:v>
                </c:pt>
                <c:pt idx="1117">
                  <c:v>43155.270833333336</c:v>
                </c:pt>
                <c:pt idx="1118">
                  <c:v>43155.291666666664</c:v>
                </c:pt>
                <c:pt idx="1119">
                  <c:v>43155.3125</c:v>
                </c:pt>
                <c:pt idx="1120">
                  <c:v>43155.333333333336</c:v>
                </c:pt>
                <c:pt idx="1121">
                  <c:v>43155.354166666664</c:v>
                </c:pt>
                <c:pt idx="1122">
                  <c:v>43155.375</c:v>
                </c:pt>
                <c:pt idx="1123">
                  <c:v>43155.395833333336</c:v>
                </c:pt>
                <c:pt idx="1124">
                  <c:v>43155.416666666664</c:v>
                </c:pt>
                <c:pt idx="1125">
                  <c:v>43155.4375</c:v>
                </c:pt>
                <c:pt idx="1126">
                  <c:v>43155.458333333336</c:v>
                </c:pt>
                <c:pt idx="1127">
                  <c:v>43155.479166666664</c:v>
                </c:pt>
                <c:pt idx="1128">
                  <c:v>43155.5</c:v>
                </c:pt>
                <c:pt idx="1129">
                  <c:v>43155.520833333336</c:v>
                </c:pt>
                <c:pt idx="1130">
                  <c:v>43155.541666666664</c:v>
                </c:pt>
                <c:pt idx="1131">
                  <c:v>43155.5625</c:v>
                </c:pt>
                <c:pt idx="1132">
                  <c:v>43155.583333333336</c:v>
                </c:pt>
                <c:pt idx="1133">
                  <c:v>43155.604166666664</c:v>
                </c:pt>
                <c:pt idx="1134">
                  <c:v>43155.625</c:v>
                </c:pt>
                <c:pt idx="1135">
                  <c:v>43155.645833333336</c:v>
                </c:pt>
                <c:pt idx="1136">
                  <c:v>43155.666666666664</c:v>
                </c:pt>
                <c:pt idx="1137">
                  <c:v>43155.6875</c:v>
                </c:pt>
                <c:pt idx="1138">
                  <c:v>43155.708333333336</c:v>
                </c:pt>
                <c:pt idx="1139">
                  <c:v>43155.729166666664</c:v>
                </c:pt>
                <c:pt idx="1140">
                  <c:v>43155.75</c:v>
                </c:pt>
                <c:pt idx="1141">
                  <c:v>43155.770833333336</c:v>
                </c:pt>
                <c:pt idx="1142">
                  <c:v>43155.791666666664</c:v>
                </c:pt>
                <c:pt idx="1143">
                  <c:v>43155.8125</c:v>
                </c:pt>
                <c:pt idx="1144">
                  <c:v>43155.833333333336</c:v>
                </c:pt>
                <c:pt idx="1145">
                  <c:v>43155.854166666664</c:v>
                </c:pt>
                <c:pt idx="1146">
                  <c:v>43155.875</c:v>
                </c:pt>
                <c:pt idx="1147">
                  <c:v>43155.895833333336</c:v>
                </c:pt>
                <c:pt idx="1148">
                  <c:v>43155.916666666664</c:v>
                </c:pt>
                <c:pt idx="1149">
                  <c:v>43155.9375</c:v>
                </c:pt>
                <c:pt idx="1150">
                  <c:v>43155.958333333336</c:v>
                </c:pt>
                <c:pt idx="1151">
                  <c:v>43155.979166666664</c:v>
                </c:pt>
                <c:pt idx="1152">
                  <c:v>43156</c:v>
                </c:pt>
                <c:pt idx="1153">
                  <c:v>43156.020833333336</c:v>
                </c:pt>
                <c:pt idx="1154">
                  <c:v>43156.041666666664</c:v>
                </c:pt>
                <c:pt idx="1155">
                  <c:v>43156.0625</c:v>
                </c:pt>
                <c:pt idx="1156">
                  <c:v>43156.083333333336</c:v>
                </c:pt>
                <c:pt idx="1157">
                  <c:v>43156.104166666664</c:v>
                </c:pt>
                <c:pt idx="1158">
                  <c:v>43156.125</c:v>
                </c:pt>
                <c:pt idx="1159">
                  <c:v>43156.145833333336</c:v>
                </c:pt>
                <c:pt idx="1160">
                  <c:v>43156.166666666664</c:v>
                </c:pt>
                <c:pt idx="1161">
                  <c:v>43156.1875</c:v>
                </c:pt>
                <c:pt idx="1162">
                  <c:v>43156.208333333336</c:v>
                </c:pt>
                <c:pt idx="1163">
                  <c:v>43156.229166666664</c:v>
                </c:pt>
                <c:pt idx="1164">
                  <c:v>43156.25</c:v>
                </c:pt>
                <c:pt idx="1165">
                  <c:v>43156.270833333336</c:v>
                </c:pt>
                <c:pt idx="1166">
                  <c:v>43156.291666666664</c:v>
                </c:pt>
                <c:pt idx="1167">
                  <c:v>43156.3125</c:v>
                </c:pt>
                <c:pt idx="1168">
                  <c:v>43156.333333333336</c:v>
                </c:pt>
                <c:pt idx="1169">
                  <c:v>43156.354166666664</c:v>
                </c:pt>
                <c:pt idx="1170">
                  <c:v>43156.375</c:v>
                </c:pt>
                <c:pt idx="1171">
                  <c:v>43156.395833333336</c:v>
                </c:pt>
                <c:pt idx="1172">
                  <c:v>43156.416666666664</c:v>
                </c:pt>
                <c:pt idx="1173">
                  <c:v>43156.4375</c:v>
                </c:pt>
                <c:pt idx="1174">
                  <c:v>43156.458333333336</c:v>
                </c:pt>
                <c:pt idx="1175">
                  <c:v>43156.479166666664</c:v>
                </c:pt>
                <c:pt idx="1176">
                  <c:v>43156.5</c:v>
                </c:pt>
                <c:pt idx="1177">
                  <c:v>43156.520833333336</c:v>
                </c:pt>
                <c:pt idx="1178">
                  <c:v>43156.541666666664</c:v>
                </c:pt>
                <c:pt idx="1179">
                  <c:v>43156.5625</c:v>
                </c:pt>
                <c:pt idx="1180">
                  <c:v>43156.583333333336</c:v>
                </c:pt>
                <c:pt idx="1181">
                  <c:v>43156.604166666664</c:v>
                </c:pt>
                <c:pt idx="1182">
                  <c:v>43156.625</c:v>
                </c:pt>
                <c:pt idx="1183">
                  <c:v>43156.645833333336</c:v>
                </c:pt>
                <c:pt idx="1184">
                  <c:v>43156.666666666664</c:v>
                </c:pt>
                <c:pt idx="1185">
                  <c:v>43156.6875</c:v>
                </c:pt>
                <c:pt idx="1186">
                  <c:v>43156.708333333336</c:v>
                </c:pt>
                <c:pt idx="1187">
                  <c:v>43156.729166666664</c:v>
                </c:pt>
                <c:pt idx="1188">
                  <c:v>43156.75</c:v>
                </c:pt>
                <c:pt idx="1189">
                  <c:v>43156.770833333336</c:v>
                </c:pt>
                <c:pt idx="1190">
                  <c:v>43156.791666666664</c:v>
                </c:pt>
                <c:pt idx="1191">
                  <c:v>43156.8125</c:v>
                </c:pt>
                <c:pt idx="1192">
                  <c:v>43156.833333333336</c:v>
                </c:pt>
                <c:pt idx="1193">
                  <c:v>43156.854166666664</c:v>
                </c:pt>
                <c:pt idx="1194">
                  <c:v>43156.875</c:v>
                </c:pt>
                <c:pt idx="1195">
                  <c:v>43156.895833333336</c:v>
                </c:pt>
                <c:pt idx="1196">
                  <c:v>43156.916666666664</c:v>
                </c:pt>
                <c:pt idx="1197">
                  <c:v>43156.9375</c:v>
                </c:pt>
                <c:pt idx="1198">
                  <c:v>43156.958333333336</c:v>
                </c:pt>
                <c:pt idx="1199">
                  <c:v>43156.979166666664</c:v>
                </c:pt>
                <c:pt idx="1200">
                  <c:v>43157</c:v>
                </c:pt>
                <c:pt idx="1201">
                  <c:v>43157.020833333336</c:v>
                </c:pt>
                <c:pt idx="1202">
                  <c:v>43157.041666666664</c:v>
                </c:pt>
                <c:pt idx="1203">
                  <c:v>43157.0625</c:v>
                </c:pt>
                <c:pt idx="1204">
                  <c:v>43157.083333333336</c:v>
                </c:pt>
                <c:pt idx="1205">
                  <c:v>43157.104166666664</c:v>
                </c:pt>
                <c:pt idx="1206">
                  <c:v>43157.125</c:v>
                </c:pt>
                <c:pt idx="1207">
                  <c:v>43157.145833333336</c:v>
                </c:pt>
                <c:pt idx="1208">
                  <c:v>43157.166666666664</c:v>
                </c:pt>
                <c:pt idx="1209">
                  <c:v>43157.1875</c:v>
                </c:pt>
                <c:pt idx="1210">
                  <c:v>43157.208333333336</c:v>
                </c:pt>
                <c:pt idx="1211">
                  <c:v>43157.229166666664</c:v>
                </c:pt>
                <c:pt idx="1212">
                  <c:v>43157.25</c:v>
                </c:pt>
                <c:pt idx="1213">
                  <c:v>43157.270833333336</c:v>
                </c:pt>
                <c:pt idx="1214">
                  <c:v>43157.291666666664</c:v>
                </c:pt>
                <c:pt idx="1215">
                  <c:v>43157.3125</c:v>
                </c:pt>
                <c:pt idx="1216">
                  <c:v>43157.333333333336</c:v>
                </c:pt>
                <c:pt idx="1217">
                  <c:v>43157.354166666664</c:v>
                </c:pt>
                <c:pt idx="1218">
                  <c:v>43157.375</c:v>
                </c:pt>
                <c:pt idx="1219">
                  <c:v>43157.395833333336</c:v>
                </c:pt>
                <c:pt idx="1220">
                  <c:v>43157.416666666664</c:v>
                </c:pt>
                <c:pt idx="1221">
                  <c:v>43157.4375</c:v>
                </c:pt>
                <c:pt idx="1222">
                  <c:v>43157.458333333336</c:v>
                </c:pt>
                <c:pt idx="1223">
                  <c:v>43157.479166666664</c:v>
                </c:pt>
                <c:pt idx="1224">
                  <c:v>43157.5</c:v>
                </c:pt>
                <c:pt idx="1225">
                  <c:v>43157.520833333336</c:v>
                </c:pt>
                <c:pt idx="1226">
                  <c:v>43157.541666666664</c:v>
                </c:pt>
                <c:pt idx="1227">
                  <c:v>43157.5625</c:v>
                </c:pt>
                <c:pt idx="1228">
                  <c:v>43157.583333333336</c:v>
                </c:pt>
                <c:pt idx="1229">
                  <c:v>43157.604166666664</c:v>
                </c:pt>
                <c:pt idx="1230">
                  <c:v>43157.625</c:v>
                </c:pt>
                <c:pt idx="1231">
                  <c:v>43157.645833333336</c:v>
                </c:pt>
                <c:pt idx="1232">
                  <c:v>43157.666666666664</c:v>
                </c:pt>
                <c:pt idx="1233">
                  <c:v>43157.6875</c:v>
                </c:pt>
                <c:pt idx="1234">
                  <c:v>43157.708333333336</c:v>
                </c:pt>
                <c:pt idx="1235">
                  <c:v>43157.729166666664</c:v>
                </c:pt>
                <c:pt idx="1236">
                  <c:v>43157.75</c:v>
                </c:pt>
                <c:pt idx="1237">
                  <c:v>43157.770833333336</c:v>
                </c:pt>
                <c:pt idx="1238">
                  <c:v>43157.791666666664</c:v>
                </c:pt>
                <c:pt idx="1239">
                  <c:v>43157.8125</c:v>
                </c:pt>
                <c:pt idx="1240">
                  <c:v>43157.833333333336</c:v>
                </c:pt>
                <c:pt idx="1241">
                  <c:v>43157.854166666664</c:v>
                </c:pt>
                <c:pt idx="1242">
                  <c:v>43157.875</c:v>
                </c:pt>
                <c:pt idx="1243">
                  <c:v>43157.895833333336</c:v>
                </c:pt>
                <c:pt idx="1244">
                  <c:v>43157.916666666664</c:v>
                </c:pt>
                <c:pt idx="1245">
                  <c:v>43157.9375</c:v>
                </c:pt>
                <c:pt idx="1246">
                  <c:v>43157.958333333336</c:v>
                </c:pt>
                <c:pt idx="1247">
                  <c:v>43157.979166666664</c:v>
                </c:pt>
                <c:pt idx="1248">
                  <c:v>43158</c:v>
                </c:pt>
                <c:pt idx="1249">
                  <c:v>43158.020833333336</c:v>
                </c:pt>
                <c:pt idx="1250">
                  <c:v>43158.041666666664</c:v>
                </c:pt>
                <c:pt idx="1251">
                  <c:v>43158.0625</c:v>
                </c:pt>
                <c:pt idx="1252">
                  <c:v>43158.083333333336</c:v>
                </c:pt>
                <c:pt idx="1253">
                  <c:v>43158.104166666664</c:v>
                </c:pt>
                <c:pt idx="1254">
                  <c:v>43158.125</c:v>
                </c:pt>
                <c:pt idx="1255">
                  <c:v>43158.145833333336</c:v>
                </c:pt>
                <c:pt idx="1256">
                  <c:v>43158.166666666664</c:v>
                </c:pt>
                <c:pt idx="1257">
                  <c:v>43158.1875</c:v>
                </c:pt>
                <c:pt idx="1258">
                  <c:v>43158.208333333336</c:v>
                </c:pt>
                <c:pt idx="1259">
                  <c:v>43158.229166666664</c:v>
                </c:pt>
                <c:pt idx="1260">
                  <c:v>43158.25</c:v>
                </c:pt>
                <c:pt idx="1261">
                  <c:v>43158.270833333336</c:v>
                </c:pt>
                <c:pt idx="1262">
                  <c:v>43158.291666666664</c:v>
                </c:pt>
                <c:pt idx="1263">
                  <c:v>43158.3125</c:v>
                </c:pt>
                <c:pt idx="1264">
                  <c:v>43158.333333333336</c:v>
                </c:pt>
                <c:pt idx="1265">
                  <c:v>43158.354166666664</c:v>
                </c:pt>
                <c:pt idx="1266">
                  <c:v>43158.375</c:v>
                </c:pt>
                <c:pt idx="1267">
                  <c:v>43158.395833333336</c:v>
                </c:pt>
                <c:pt idx="1268">
                  <c:v>43158.416666666664</c:v>
                </c:pt>
                <c:pt idx="1269">
                  <c:v>43158.4375</c:v>
                </c:pt>
                <c:pt idx="1270">
                  <c:v>43158.458333333336</c:v>
                </c:pt>
                <c:pt idx="1271">
                  <c:v>43158.479166666664</c:v>
                </c:pt>
                <c:pt idx="1272">
                  <c:v>43158.5</c:v>
                </c:pt>
                <c:pt idx="1273">
                  <c:v>43158.520833333336</c:v>
                </c:pt>
                <c:pt idx="1274">
                  <c:v>43158.541666666664</c:v>
                </c:pt>
                <c:pt idx="1275">
                  <c:v>43158.5625</c:v>
                </c:pt>
                <c:pt idx="1276">
                  <c:v>43158.583333333336</c:v>
                </c:pt>
                <c:pt idx="1277">
                  <c:v>43158.604166666664</c:v>
                </c:pt>
                <c:pt idx="1278">
                  <c:v>43158.625</c:v>
                </c:pt>
                <c:pt idx="1279">
                  <c:v>43158.645833333336</c:v>
                </c:pt>
                <c:pt idx="1280">
                  <c:v>43158.666666666664</c:v>
                </c:pt>
                <c:pt idx="1281">
                  <c:v>43158.6875</c:v>
                </c:pt>
                <c:pt idx="1282">
                  <c:v>43158.708333333336</c:v>
                </c:pt>
                <c:pt idx="1283">
                  <c:v>43158.729166666664</c:v>
                </c:pt>
                <c:pt idx="1284">
                  <c:v>43158.75</c:v>
                </c:pt>
                <c:pt idx="1285">
                  <c:v>43158.770833333336</c:v>
                </c:pt>
                <c:pt idx="1286">
                  <c:v>43158.791666666664</c:v>
                </c:pt>
                <c:pt idx="1287">
                  <c:v>43158.8125</c:v>
                </c:pt>
                <c:pt idx="1288">
                  <c:v>43158.833333333336</c:v>
                </c:pt>
                <c:pt idx="1289">
                  <c:v>43158.854166666664</c:v>
                </c:pt>
                <c:pt idx="1290">
                  <c:v>43158.875</c:v>
                </c:pt>
                <c:pt idx="1291">
                  <c:v>43158.895833333336</c:v>
                </c:pt>
                <c:pt idx="1292">
                  <c:v>43158.916666666664</c:v>
                </c:pt>
                <c:pt idx="1293">
                  <c:v>43158.9375</c:v>
                </c:pt>
                <c:pt idx="1294">
                  <c:v>43158.958333333336</c:v>
                </c:pt>
                <c:pt idx="1295">
                  <c:v>43158.979166666664</c:v>
                </c:pt>
                <c:pt idx="1296">
                  <c:v>43159</c:v>
                </c:pt>
                <c:pt idx="1297">
                  <c:v>43159.020833333336</c:v>
                </c:pt>
                <c:pt idx="1298">
                  <c:v>43159.041666666664</c:v>
                </c:pt>
                <c:pt idx="1299">
                  <c:v>43159.0625</c:v>
                </c:pt>
                <c:pt idx="1300">
                  <c:v>43159.083333333336</c:v>
                </c:pt>
                <c:pt idx="1301">
                  <c:v>43159.104166666664</c:v>
                </c:pt>
                <c:pt idx="1302">
                  <c:v>43159.125</c:v>
                </c:pt>
                <c:pt idx="1303">
                  <c:v>43159.145833333336</c:v>
                </c:pt>
                <c:pt idx="1304">
                  <c:v>43159.166666666664</c:v>
                </c:pt>
                <c:pt idx="1305">
                  <c:v>43159.1875</c:v>
                </c:pt>
                <c:pt idx="1306">
                  <c:v>43159.208333333336</c:v>
                </c:pt>
                <c:pt idx="1307">
                  <c:v>43159.229166666664</c:v>
                </c:pt>
                <c:pt idx="1308">
                  <c:v>43159.25</c:v>
                </c:pt>
                <c:pt idx="1309">
                  <c:v>43159.270833333336</c:v>
                </c:pt>
                <c:pt idx="1310">
                  <c:v>43159.291666666664</c:v>
                </c:pt>
                <c:pt idx="1311">
                  <c:v>43159.3125</c:v>
                </c:pt>
                <c:pt idx="1312">
                  <c:v>43159.333333333336</c:v>
                </c:pt>
                <c:pt idx="1313">
                  <c:v>43159.354166666664</c:v>
                </c:pt>
                <c:pt idx="1314">
                  <c:v>43159.375</c:v>
                </c:pt>
                <c:pt idx="1315">
                  <c:v>43159.395833333336</c:v>
                </c:pt>
                <c:pt idx="1316">
                  <c:v>43159.416666666664</c:v>
                </c:pt>
                <c:pt idx="1317">
                  <c:v>43159.4375</c:v>
                </c:pt>
                <c:pt idx="1318">
                  <c:v>43159.458333333336</c:v>
                </c:pt>
                <c:pt idx="1319">
                  <c:v>43159.479166666664</c:v>
                </c:pt>
                <c:pt idx="1320">
                  <c:v>43159.5</c:v>
                </c:pt>
                <c:pt idx="1321">
                  <c:v>43159.520833333336</c:v>
                </c:pt>
                <c:pt idx="1322">
                  <c:v>43159.541666666664</c:v>
                </c:pt>
                <c:pt idx="1323">
                  <c:v>43159.5625</c:v>
                </c:pt>
                <c:pt idx="1324">
                  <c:v>43159.583333333336</c:v>
                </c:pt>
                <c:pt idx="1325">
                  <c:v>43159.604166666664</c:v>
                </c:pt>
                <c:pt idx="1326">
                  <c:v>43159.625</c:v>
                </c:pt>
                <c:pt idx="1327">
                  <c:v>43159.645833333336</c:v>
                </c:pt>
                <c:pt idx="1328">
                  <c:v>43159.666666666664</c:v>
                </c:pt>
                <c:pt idx="1329">
                  <c:v>43159.6875</c:v>
                </c:pt>
                <c:pt idx="1330">
                  <c:v>43159.708333333336</c:v>
                </c:pt>
                <c:pt idx="1331">
                  <c:v>43159.729166666664</c:v>
                </c:pt>
                <c:pt idx="1332">
                  <c:v>43159.75</c:v>
                </c:pt>
                <c:pt idx="1333">
                  <c:v>43159.770833333336</c:v>
                </c:pt>
                <c:pt idx="1334">
                  <c:v>43159.791666666664</c:v>
                </c:pt>
                <c:pt idx="1335">
                  <c:v>43159.8125</c:v>
                </c:pt>
                <c:pt idx="1336">
                  <c:v>43159.833333333336</c:v>
                </c:pt>
                <c:pt idx="1337">
                  <c:v>43159.854166666664</c:v>
                </c:pt>
                <c:pt idx="1338">
                  <c:v>43159.875</c:v>
                </c:pt>
                <c:pt idx="1339">
                  <c:v>43159.895833333336</c:v>
                </c:pt>
                <c:pt idx="1340">
                  <c:v>43159.916666666664</c:v>
                </c:pt>
                <c:pt idx="1341">
                  <c:v>43159.9375</c:v>
                </c:pt>
                <c:pt idx="1342">
                  <c:v>43159.958333333336</c:v>
                </c:pt>
                <c:pt idx="1343">
                  <c:v>43159.979166666664</c:v>
                </c:pt>
              </c:numCache>
            </c:numRef>
          </c:xVal>
          <c:yVal>
            <c:numRef>
              <c:f>Calculatrice!$B$6:$B$1349</c:f>
              <c:numCache>
                <c:formatCode>0</c:formatCode>
                <c:ptCount val="1344"/>
                <c:pt idx="0">
                  <c:v>67320</c:v>
                </c:pt>
                <c:pt idx="1">
                  <c:v>66201</c:v>
                </c:pt>
                <c:pt idx="2">
                  <c:v>63517</c:v>
                </c:pt>
                <c:pt idx="3">
                  <c:v>63140</c:v>
                </c:pt>
                <c:pt idx="4">
                  <c:v>62663</c:v>
                </c:pt>
                <c:pt idx="5">
                  <c:v>62478</c:v>
                </c:pt>
                <c:pt idx="6">
                  <c:v>60632</c:v>
                </c:pt>
                <c:pt idx="7">
                  <c:v>59641</c:v>
                </c:pt>
                <c:pt idx="8">
                  <c:v>58812</c:v>
                </c:pt>
                <c:pt idx="9">
                  <c:v>58915</c:v>
                </c:pt>
                <c:pt idx="10">
                  <c:v>59146</c:v>
                </c:pt>
                <c:pt idx="11">
                  <c:v>61197</c:v>
                </c:pt>
                <c:pt idx="12">
                  <c:v>63046</c:v>
                </c:pt>
                <c:pt idx="13">
                  <c:v>67242</c:v>
                </c:pt>
                <c:pt idx="14">
                  <c:v>70616</c:v>
                </c:pt>
                <c:pt idx="15">
                  <c:v>74284</c:v>
                </c:pt>
                <c:pt idx="16">
                  <c:v>75932</c:v>
                </c:pt>
                <c:pt idx="17">
                  <c:v>75799</c:v>
                </c:pt>
                <c:pt idx="18">
                  <c:v>76213</c:v>
                </c:pt>
                <c:pt idx="19">
                  <c:v>76506</c:v>
                </c:pt>
                <c:pt idx="20">
                  <c:v>76467</c:v>
                </c:pt>
                <c:pt idx="21">
                  <c:v>76195</c:v>
                </c:pt>
                <c:pt idx="22">
                  <c:v>75959</c:v>
                </c:pt>
                <c:pt idx="23">
                  <c:v>76221</c:v>
                </c:pt>
                <c:pt idx="24">
                  <c:v>76283</c:v>
                </c:pt>
                <c:pt idx="25">
                  <c:v>75536</c:v>
                </c:pt>
                <c:pt idx="26">
                  <c:v>75621</c:v>
                </c:pt>
                <c:pt idx="27">
                  <c:v>74549</c:v>
                </c:pt>
                <c:pt idx="28">
                  <c:v>73741</c:v>
                </c:pt>
                <c:pt idx="29">
                  <c:v>72976</c:v>
                </c:pt>
                <c:pt idx="30">
                  <c:v>71488</c:v>
                </c:pt>
                <c:pt idx="31">
                  <c:v>70798</c:v>
                </c:pt>
                <c:pt idx="32">
                  <c:v>70157</c:v>
                </c:pt>
                <c:pt idx="33">
                  <c:v>69847</c:v>
                </c:pt>
                <c:pt idx="34">
                  <c:v>69853</c:v>
                </c:pt>
                <c:pt idx="35">
                  <c:v>70675</c:v>
                </c:pt>
                <c:pt idx="36">
                  <c:v>73419</c:v>
                </c:pt>
                <c:pt idx="37">
                  <c:v>77178</c:v>
                </c:pt>
                <c:pt idx="38">
                  <c:v>79753</c:v>
                </c:pt>
                <c:pt idx="39">
                  <c:v>79228</c:v>
                </c:pt>
                <c:pt idx="40">
                  <c:v>77239</c:v>
                </c:pt>
                <c:pt idx="41">
                  <c:v>74949</c:v>
                </c:pt>
                <c:pt idx="42">
                  <c:v>72695</c:v>
                </c:pt>
                <c:pt idx="43">
                  <c:v>71146</c:v>
                </c:pt>
                <c:pt idx="44">
                  <c:v>69528</c:v>
                </c:pt>
                <c:pt idx="45">
                  <c:v>69622</c:v>
                </c:pt>
                <c:pt idx="46">
                  <c:v>72355</c:v>
                </c:pt>
                <c:pt idx="47">
                  <c:v>71527</c:v>
                </c:pt>
                <c:pt idx="48">
                  <c:v>71386</c:v>
                </c:pt>
                <c:pt idx="49">
                  <c:v>69949</c:v>
                </c:pt>
                <c:pt idx="50">
                  <c:v>67164</c:v>
                </c:pt>
                <c:pt idx="51">
                  <c:v>66871</c:v>
                </c:pt>
                <c:pt idx="52">
                  <c:v>66328</c:v>
                </c:pt>
                <c:pt idx="53">
                  <c:v>65931</c:v>
                </c:pt>
                <c:pt idx="54">
                  <c:v>64076</c:v>
                </c:pt>
                <c:pt idx="55">
                  <c:v>63295</c:v>
                </c:pt>
                <c:pt idx="56">
                  <c:v>62370</c:v>
                </c:pt>
                <c:pt idx="57">
                  <c:v>62473</c:v>
                </c:pt>
                <c:pt idx="58">
                  <c:v>62855</c:v>
                </c:pt>
                <c:pt idx="59">
                  <c:v>65007</c:v>
                </c:pt>
                <c:pt idx="60">
                  <c:v>66834</c:v>
                </c:pt>
                <c:pt idx="61">
                  <c:v>70777</c:v>
                </c:pt>
                <c:pt idx="62">
                  <c:v>74426</c:v>
                </c:pt>
                <c:pt idx="63">
                  <c:v>78138</c:v>
                </c:pt>
                <c:pt idx="64">
                  <c:v>79768</c:v>
                </c:pt>
                <c:pt idx="65">
                  <c:v>79694</c:v>
                </c:pt>
                <c:pt idx="66">
                  <c:v>79922</c:v>
                </c:pt>
                <c:pt idx="67">
                  <c:v>80065</c:v>
                </c:pt>
                <c:pt idx="68">
                  <c:v>79622</c:v>
                </c:pt>
                <c:pt idx="69">
                  <c:v>79065</c:v>
                </c:pt>
                <c:pt idx="70">
                  <c:v>78517</c:v>
                </c:pt>
                <c:pt idx="71">
                  <c:v>78340</c:v>
                </c:pt>
                <c:pt idx="72">
                  <c:v>78069</c:v>
                </c:pt>
                <c:pt idx="73">
                  <c:v>77212</c:v>
                </c:pt>
                <c:pt idx="74">
                  <c:v>77368</c:v>
                </c:pt>
                <c:pt idx="75">
                  <c:v>75933</c:v>
                </c:pt>
                <c:pt idx="76">
                  <c:v>75200</c:v>
                </c:pt>
                <c:pt idx="77">
                  <c:v>74455</c:v>
                </c:pt>
                <c:pt idx="78">
                  <c:v>72917</c:v>
                </c:pt>
                <c:pt idx="79">
                  <c:v>72384</c:v>
                </c:pt>
                <c:pt idx="80">
                  <c:v>71634</c:v>
                </c:pt>
                <c:pt idx="81">
                  <c:v>71342</c:v>
                </c:pt>
                <c:pt idx="82">
                  <c:v>71335</c:v>
                </c:pt>
                <c:pt idx="83">
                  <c:v>72350</c:v>
                </c:pt>
                <c:pt idx="84">
                  <c:v>74646</c:v>
                </c:pt>
                <c:pt idx="85">
                  <c:v>77777</c:v>
                </c:pt>
                <c:pt idx="86">
                  <c:v>79565</c:v>
                </c:pt>
                <c:pt idx="87">
                  <c:v>78967</c:v>
                </c:pt>
                <c:pt idx="88">
                  <c:v>77537</c:v>
                </c:pt>
                <c:pt idx="89">
                  <c:v>75308</c:v>
                </c:pt>
                <c:pt idx="90">
                  <c:v>73171</c:v>
                </c:pt>
                <c:pt idx="91">
                  <c:v>71546</c:v>
                </c:pt>
                <c:pt idx="92">
                  <c:v>70389</c:v>
                </c:pt>
                <c:pt idx="93">
                  <c:v>70684</c:v>
                </c:pt>
                <c:pt idx="94">
                  <c:v>73283</c:v>
                </c:pt>
                <c:pt idx="95">
                  <c:v>72425</c:v>
                </c:pt>
                <c:pt idx="96">
                  <c:v>72180</c:v>
                </c:pt>
                <c:pt idx="97">
                  <c:v>70289</c:v>
                </c:pt>
                <c:pt idx="98">
                  <c:v>67206</c:v>
                </c:pt>
                <c:pt idx="99">
                  <c:v>66698</c:v>
                </c:pt>
                <c:pt idx="100">
                  <c:v>65862</c:v>
                </c:pt>
                <c:pt idx="101">
                  <c:v>65311</c:v>
                </c:pt>
                <c:pt idx="102">
                  <c:v>63374</c:v>
                </c:pt>
                <c:pt idx="103">
                  <c:v>62115</c:v>
                </c:pt>
                <c:pt idx="104">
                  <c:v>61082</c:v>
                </c:pt>
                <c:pt idx="105">
                  <c:v>60666</c:v>
                </c:pt>
                <c:pt idx="106">
                  <c:v>60367</c:v>
                </c:pt>
                <c:pt idx="107">
                  <c:v>61309</c:v>
                </c:pt>
                <c:pt idx="108">
                  <c:v>61777</c:v>
                </c:pt>
                <c:pt idx="109">
                  <c:v>63284</c:v>
                </c:pt>
                <c:pt idx="110">
                  <c:v>64227</c:v>
                </c:pt>
                <c:pt idx="111">
                  <c:v>65674</c:v>
                </c:pt>
                <c:pt idx="112">
                  <c:v>66690</c:v>
                </c:pt>
                <c:pt idx="113">
                  <c:v>67836</c:v>
                </c:pt>
                <c:pt idx="114">
                  <c:v>69155</c:v>
                </c:pt>
                <c:pt idx="115">
                  <c:v>70769</c:v>
                </c:pt>
                <c:pt idx="116">
                  <c:v>71457</c:v>
                </c:pt>
                <c:pt idx="117">
                  <c:v>71776</c:v>
                </c:pt>
                <c:pt idx="118">
                  <c:v>71594</c:v>
                </c:pt>
                <c:pt idx="119">
                  <c:v>71947</c:v>
                </c:pt>
                <c:pt idx="120">
                  <c:v>72332</c:v>
                </c:pt>
                <c:pt idx="121">
                  <c:v>72712</c:v>
                </c:pt>
                <c:pt idx="122">
                  <c:v>73337</c:v>
                </c:pt>
                <c:pt idx="123">
                  <c:v>71314</c:v>
                </c:pt>
                <c:pt idx="124">
                  <c:v>69943</c:v>
                </c:pt>
                <c:pt idx="125">
                  <c:v>69041</c:v>
                </c:pt>
                <c:pt idx="126">
                  <c:v>67551</c:v>
                </c:pt>
                <c:pt idx="127">
                  <c:v>66935</c:v>
                </c:pt>
                <c:pt idx="128">
                  <c:v>66091</c:v>
                </c:pt>
                <c:pt idx="129">
                  <c:v>65646</c:v>
                </c:pt>
                <c:pt idx="130">
                  <c:v>65643</c:v>
                </c:pt>
                <c:pt idx="131">
                  <c:v>66510</c:v>
                </c:pt>
                <c:pt idx="132">
                  <c:v>68598</c:v>
                </c:pt>
                <c:pt idx="133">
                  <c:v>71542</c:v>
                </c:pt>
                <c:pt idx="134">
                  <c:v>73419</c:v>
                </c:pt>
                <c:pt idx="135">
                  <c:v>73213</c:v>
                </c:pt>
                <c:pt idx="136">
                  <c:v>72327</c:v>
                </c:pt>
                <c:pt idx="137">
                  <c:v>70650</c:v>
                </c:pt>
                <c:pt idx="138">
                  <c:v>69012</c:v>
                </c:pt>
                <c:pt idx="139">
                  <c:v>67583</c:v>
                </c:pt>
                <c:pt idx="140">
                  <c:v>66749</c:v>
                </c:pt>
                <c:pt idx="141">
                  <c:v>67728</c:v>
                </c:pt>
                <c:pt idx="142">
                  <c:v>70600</c:v>
                </c:pt>
                <c:pt idx="143">
                  <c:v>70201</c:v>
                </c:pt>
                <c:pt idx="144">
                  <c:v>70469</c:v>
                </c:pt>
                <c:pt idx="145">
                  <c:v>68609</c:v>
                </c:pt>
                <c:pt idx="146">
                  <c:v>66094</c:v>
                </c:pt>
                <c:pt idx="147">
                  <c:v>65575</c:v>
                </c:pt>
                <c:pt idx="148">
                  <c:v>64878</c:v>
                </c:pt>
                <c:pt idx="149">
                  <c:v>64326</c:v>
                </c:pt>
                <c:pt idx="150">
                  <c:v>62274</c:v>
                </c:pt>
                <c:pt idx="151">
                  <c:v>60992</c:v>
                </c:pt>
                <c:pt idx="152">
                  <c:v>59846</c:v>
                </c:pt>
                <c:pt idx="153">
                  <c:v>59262</c:v>
                </c:pt>
                <c:pt idx="154">
                  <c:v>58888</c:v>
                </c:pt>
                <c:pt idx="155">
                  <c:v>59385</c:v>
                </c:pt>
                <c:pt idx="156">
                  <c:v>59624</c:v>
                </c:pt>
                <c:pt idx="157">
                  <c:v>60424</c:v>
                </c:pt>
                <c:pt idx="158">
                  <c:v>60955</c:v>
                </c:pt>
                <c:pt idx="159">
                  <c:v>62086</c:v>
                </c:pt>
                <c:pt idx="160">
                  <c:v>62534</c:v>
                </c:pt>
                <c:pt idx="161">
                  <c:v>63336</c:v>
                </c:pt>
                <c:pt idx="162">
                  <c:v>64916</c:v>
                </c:pt>
                <c:pt idx="163">
                  <c:v>66507</c:v>
                </c:pt>
                <c:pt idx="164">
                  <c:v>67743</c:v>
                </c:pt>
                <c:pt idx="165">
                  <c:v>68714</c:v>
                </c:pt>
                <c:pt idx="166">
                  <c:v>69468</c:v>
                </c:pt>
                <c:pt idx="167">
                  <c:v>70027</c:v>
                </c:pt>
                <c:pt idx="168">
                  <c:v>70738</c:v>
                </c:pt>
                <c:pt idx="169">
                  <c:v>71317</c:v>
                </c:pt>
                <c:pt idx="170">
                  <c:v>71687</c:v>
                </c:pt>
                <c:pt idx="171">
                  <c:v>69687</c:v>
                </c:pt>
                <c:pt idx="172">
                  <c:v>67740</c:v>
                </c:pt>
                <c:pt idx="173">
                  <c:v>66733</c:v>
                </c:pt>
                <c:pt idx="174">
                  <c:v>64978</c:v>
                </c:pt>
                <c:pt idx="175">
                  <c:v>64027</c:v>
                </c:pt>
                <c:pt idx="176">
                  <c:v>63479</c:v>
                </c:pt>
                <c:pt idx="177">
                  <c:v>63351</c:v>
                </c:pt>
                <c:pt idx="178">
                  <c:v>63676</c:v>
                </c:pt>
                <c:pt idx="179">
                  <c:v>64697</c:v>
                </c:pt>
                <c:pt idx="180">
                  <c:v>67315</c:v>
                </c:pt>
                <c:pt idx="181">
                  <c:v>71849</c:v>
                </c:pt>
                <c:pt idx="182">
                  <c:v>74514</c:v>
                </c:pt>
                <c:pt idx="183">
                  <c:v>75170</c:v>
                </c:pt>
                <c:pt idx="184">
                  <c:v>74482</c:v>
                </c:pt>
                <c:pt idx="185">
                  <c:v>73124</c:v>
                </c:pt>
                <c:pt idx="186">
                  <c:v>71976</c:v>
                </c:pt>
                <c:pt idx="187">
                  <c:v>70649</c:v>
                </c:pt>
                <c:pt idx="188">
                  <c:v>69383</c:v>
                </c:pt>
                <c:pt idx="189">
                  <c:v>69929</c:v>
                </c:pt>
                <c:pt idx="190">
                  <c:v>72613</c:v>
                </c:pt>
                <c:pt idx="191">
                  <c:v>71916</c:v>
                </c:pt>
                <c:pt idx="192">
                  <c:v>72023</c:v>
                </c:pt>
                <c:pt idx="193">
                  <c:v>70669</c:v>
                </c:pt>
                <c:pt idx="194">
                  <c:v>68528</c:v>
                </c:pt>
                <c:pt idx="195">
                  <c:v>68264</c:v>
                </c:pt>
                <c:pt idx="196">
                  <c:v>67807</c:v>
                </c:pt>
                <c:pt idx="197">
                  <c:v>67652</c:v>
                </c:pt>
                <c:pt idx="198">
                  <c:v>65867</c:v>
                </c:pt>
                <c:pt idx="199">
                  <c:v>64998</c:v>
                </c:pt>
                <c:pt idx="200">
                  <c:v>64162</c:v>
                </c:pt>
                <c:pt idx="201">
                  <c:v>64307</c:v>
                </c:pt>
                <c:pt idx="202">
                  <c:v>64743</c:v>
                </c:pt>
                <c:pt idx="203">
                  <c:v>67234</c:v>
                </c:pt>
                <c:pt idx="204">
                  <c:v>69309</c:v>
                </c:pt>
                <c:pt idx="205">
                  <c:v>73799</c:v>
                </c:pt>
                <c:pt idx="206">
                  <c:v>77277</c:v>
                </c:pt>
                <c:pt idx="207">
                  <c:v>80445</c:v>
                </c:pt>
                <c:pt idx="208">
                  <c:v>82303</c:v>
                </c:pt>
                <c:pt idx="209">
                  <c:v>82494</c:v>
                </c:pt>
                <c:pt idx="210">
                  <c:v>83167</c:v>
                </c:pt>
                <c:pt idx="211">
                  <c:v>83781</c:v>
                </c:pt>
                <c:pt idx="212">
                  <c:v>83947</c:v>
                </c:pt>
                <c:pt idx="213">
                  <c:v>83872</c:v>
                </c:pt>
                <c:pt idx="214">
                  <c:v>84092</c:v>
                </c:pt>
                <c:pt idx="215">
                  <c:v>84314</c:v>
                </c:pt>
                <c:pt idx="216">
                  <c:v>84682</c:v>
                </c:pt>
                <c:pt idx="217">
                  <c:v>84192</c:v>
                </c:pt>
                <c:pt idx="218">
                  <c:v>84708</c:v>
                </c:pt>
                <c:pt idx="219">
                  <c:v>83551</c:v>
                </c:pt>
                <c:pt idx="220">
                  <c:v>82969</c:v>
                </c:pt>
                <c:pt idx="221">
                  <c:v>82277</c:v>
                </c:pt>
                <c:pt idx="222">
                  <c:v>80626</c:v>
                </c:pt>
                <c:pt idx="223">
                  <c:v>80106</c:v>
                </c:pt>
                <c:pt idx="224">
                  <c:v>79496</c:v>
                </c:pt>
                <c:pt idx="225">
                  <c:v>79149</c:v>
                </c:pt>
                <c:pt idx="226">
                  <c:v>79009</c:v>
                </c:pt>
                <c:pt idx="227">
                  <c:v>79593</c:v>
                </c:pt>
                <c:pt idx="228">
                  <c:v>81461</c:v>
                </c:pt>
                <c:pt idx="229">
                  <c:v>84962</c:v>
                </c:pt>
                <c:pt idx="230">
                  <c:v>87450</c:v>
                </c:pt>
                <c:pt idx="231">
                  <c:v>86740</c:v>
                </c:pt>
                <c:pt idx="232">
                  <c:v>84559</c:v>
                </c:pt>
                <c:pt idx="233">
                  <c:v>81846</c:v>
                </c:pt>
                <c:pt idx="234">
                  <c:v>79320</c:v>
                </c:pt>
                <c:pt idx="235">
                  <c:v>77219</c:v>
                </c:pt>
                <c:pt idx="236">
                  <c:v>75613</c:v>
                </c:pt>
                <c:pt idx="237">
                  <c:v>75721</c:v>
                </c:pt>
                <c:pt idx="238">
                  <c:v>78370</c:v>
                </c:pt>
                <c:pt idx="239">
                  <c:v>77218</c:v>
                </c:pt>
                <c:pt idx="240">
                  <c:v>76919</c:v>
                </c:pt>
                <c:pt idx="241">
                  <c:v>75115</c:v>
                </c:pt>
                <c:pt idx="242">
                  <c:v>72452</c:v>
                </c:pt>
                <c:pt idx="243">
                  <c:v>72678</c:v>
                </c:pt>
                <c:pt idx="244">
                  <c:v>72091</c:v>
                </c:pt>
                <c:pt idx="245">
                  <c:v>71550</c:v>
                </c:pt>
                <c:pt idx="246">
                  <c:v>69788</c:v>
                </c:pt>
                <c:pt idx="247">
                  <c:v>68479</c:v>
                </c:pt>
                <c:pt idx="248">
                  <c:v>67322</c:v>
                </c:pt>
                <c:pt idx="249">
                  <c:v>67333</c:v>
                </c:pt>
                <c:pt idx="250">
                  <c:v>67475</c:v>
                </c:pt>
                <c:pt idx="251">
                  <c:v>69737</c:v>
                </c:pt>
                <c:pt idx="252">
                  <c:v>71644</c:v>
                </c:pt>
                <c:pt idx="253">
                  <c:v>75553</c:v>
                </c:pt>
                <c:pt idx="254">
                  <c:v>78774</c:v>
                </c:pt>
                <c:pt idx="255">
                  <c:v>81302</c:v>
                </c:pt>
                <c:pt idx="256">
                  <c:v>82601</c:v>
                </c:pt>
                <c:pt idx="257">
                  <c:v>82672</c:v>
                </c:pt>
                <c:pt idx="258">
                  <c:v>83279</c:v>
                </c:pt>
                <c:pt idx="259">
                  <c:v>83782</c:v>
                </c:pt>
                <c:pt idx="260">
                  <c:v>84110</c:v>
                </c:pt>
                <c:pt idx="261">
                  <c:v>84249</c:v>
                </c:pt>
                <c:pt idx="262">
                  <c:v>84392</c:v>
                </c:pt>
                <c:pt idx="263">
                  <c:v>84976</c:v>
                </c:pt>
                <c:pt idx="264">
                  <c:v>85289</c:v>
                </c:pt>
                <c:pt idx="265">
                  <c:v>84495</c:v>
                </c:pt>
                <c:pt idx="266">
                  <c:v>84744</c:v>
                </c:pt>
                <c:pt idx="267">
                  <c:v>83720</c:v>
                </c:pt>
                <c:pt idx="268">
                  <c:v>83112</c:v>
                </c:pt>
                <c:pt idx="269">
                  <c:v>82510</c:v>
                </c:pt>
                <c:pt idx="270">
                  <c:v>80914</c:v>
                </c:pt>
                <c:pt idx="271">
                  <c:v>80682</c:v>
                </c:pt>
                <c:pt idx="272">
                  <c:v>80244</c:v>
                </c:pt>
                <c:pt idx="273">
                  <c:v>80041</c:v>
                </c:pt>
                <c:pt idx="274">
                  <c:v>80052</c:v>
                </c:pt>
                <c:pt idx="275">
                  <c:v>80703</c:v>
                </c:pt>
                <c:pt idx="276">
                  <c:v>82207</c:v>
                </c:pt>
                <c:pt idx="277">
                  <c:v>85479</c:v>
                </c:pt>
                <c:pt idx="278">
                  <c:v>87825</c:v>
                </c:pt>
                <c:pt idx="279">
                  <c:v>87337</c:v>
                </c:pt>
                <c:pt idx="280">
                  <c:v>85044</c:v>
                </c:pt>
                <c:pt idx="281">
                  <c:v>82706</c:v>
                </c:pt>
                <c:pt idx="282">
                  <c:v>80278</c:v>
                </c:pt>
                <c:pt idx="283">
                  <c:v>78362</c:v>
                </c:pt>
                <c:pt idx="284">
                  <c:v>76594</c:v>
                </c:pt>
                <c:pt idx="285">
                  <c:v>76886</c:v>
                </c:pt>
                <c:pt idx="286">
                  <c:v>79445</c:v>
                </c:pt>
                <c:pt idx="287">
                  <c:v>78223</c:v>
                </c:pt>
                <c:pt idx="288">
                  <c:v>78066</c:v>
                </c:pt>
                <c:pt idx="289">
                  <c:v>76262</c:v>
                </c:pt>
                <c:pt idx="290">
                  <c:v>73596</c:v>
                </c:pt>
                <c:pt idx="291">
                  <c:v>74047</c:v>
                </c:pt>
                <c:pt idx="292">
                  <c:v>73460</c:v>
                </c:pt>
                <c:pt idx="293">
                  <c:v>72951</c:v>
                </c:pt>
                <c:pt idx="294">
                  <c:v>71040</c:v>
                </c:pt>
                <c:pt idx="295">
                  <c:v>70022</c:v>
                </c:pt>
                <c:pt idx="296">
                  <c:v>69040</c:v>
                </c:pt>
                <c:pt idx="297">
                  <c:v>69115</c:v>
                </c:pt>
                <c:pt idx="298">
                  <c:v>69305</c:v>
                </c:pt>
                <c:pt idx="299">
                  <c:v>71352</c:v>
                </c:pt>
                <c:pt idx="300">
                  <c:v>72993</c:v>
                </c:pt>
                <c:pt idx="301">
                  <c:v>76624</c:v>
                </c:pt>
                <c:pt idx="302">
                  <c:v>79665</c:v>
                </c:pt>
                <c:pt idx="303">
                  <c:v>82716</c:v>
                </c:pt>
                <c:pt idx="304">
                  <c:v>84033</c:v>
                </c:pt>
                <c:pt idx="305">
                  <c:v>84342</c:v>
                </c:pt>
                <c:pt idx="306">
                  <c:v>85467</c:v>
                </c:pt>
                <c:pt idx="307">
                  <c:v>85908</c:v>
                </c:pt>
                <c:pt idx="308">
                  <c:v>86294</c:v>
                </c:pt>
                <c:pt idx="309">
                  <c:v>86340</c:v>
                </c:pt>
                <c:pt idx="310">
                  <c:v>86148</c:v>
                </c:pt>
                <c:pt idx="311">
                  <c:v>86450</c:v>
                </c:pt>
                <c:pt idx="312">
                  <c:v>87008</c:v>
                </c:pt>
                <c:pt idx="313">
                  <c:v>86456</c:v>
                </c:pt>
                <c:pt idx="314">
                  <c:v>86318</c:v>
                </c:pt>
                <c:pt idx="315">
                  <c:v>85122</c:v>
                </c:pt>
                <c:pt idx="316">
                  <c:v>84459</c:v>
                </c:pt>
                <c:pt idx="317">
                  <c:v>83912</c:v>
                </c:pt>
                <c:pt idx="318">
                  <c:v>82511</c:v>
                </c:pt>
                <c:pt idx="319">
                  <c:v>81662</c:v>
                </c:pt>
                <c:pt idx="320">
                  <c:v>81119</c:v>
                </c:pt>
                <c:pt idx="321">
                  <c:v>80705</c:v>
                </c:pt>
                <c:pt idx="322">
                  <c:v>80564</c:v>
                </c:pt>
                <c:pt idx="323">
                  <c:v>80945</c:v>
                </c:pt>
                <c:pt idx="324">
                  <c:v>82852</c:v>
                </c:pt>
                <c:pt idx="325">
                  <c:v>86439</c:v>
                </c:pt>
                <c:pt idx="326">
                  <c:v>89247</c:v>
                </c:pt>
                <c:pt idx="327">
                  <c:v>88796</c:v>
                </c:pt>
                <c:pt idx="328">
                  <c:v>86440</c:v>
                </c:pt>
                <c:pt idx="329">
                  <c:v>83984</c:v>
                </c:pt>
                <c:pt idx="330">
                  <c:v>81243</c:v>
                </c:pt>
                <c:pt idx="331">
                  <c:v>79538</c:v>
                </c:pt>
                <c:pt idx="332">
                  <c:v>77865</c:v>
                </c:pt>
                <c:pt idx="333">
                  <c:v>78126</c:v>
                </c:pt>
                <c:pt idx="334">
                  <c:v>80687</c:v>
                </c:pt>
                <c:pt idx="335">
                  <c:v>79927</c:v>
                </c:pt>
                <c:pt idx="336">
                  <c:v>79831</c:v>
                </c:pt>
                <c:pt idx="337">
                  <c:v>78197</c:v>
                </c:pt>
                <c:pt idx="338">
                  <c:v>75742</c:v>
                </c:pt>
                <c:pt idx="339">
                  <c:v>76130</c:v>
                </c:pt>
                <c:pt idx="340">
                  <c:v>75670</c:v>
                </c:pt>
                <c:pt idx="341">
                  <c:v>75317</c:v>
                </c:pt>
                <c:pt idx="342">
                  <c:v>73455</c:v>
                </c:pt>
                <c:pt idx="343">
                  <c:v>72240</c:v>
                </c:pt>
                <c:pt idx="344">
                  <c:v>71214</c:v>
                </c:pt>
                <c:pt idx="345">
                  <c:v>71087</c:v>
                </c:pt>
                <c:pt idx="346">
                  <c:v>71375</c:v>
                </c:pt>
                <c:pt idx="347">
                  <c:v>73257</c:v>
                </c:pt>
                <c:pt idx="348">
                  <c:v>75242</c:v>
                </c:pt>
                <c:pt idx="349">
                  <c:v>79134</c:v>
                </c:pt>
                <c:pt idx="350">
                  <c:v>82578</c:v>
                </c:pt>
                <c:pt idx="351">
                  <c:v>85876</c:v>
                </c:pt>
                <c:pt idx="352">
                  <c:v>86931</c:v>
                </c:pt>
                <c:pt idx="353">
                  <c:v>86885</c:v>
                </c:pt>
                <c:pt idx="354">
                  <c:v>87368</c:v>
                </c:pt>
                <c:pt idx="355">
                  <c:v>87765</c:v>
                </c:pt>
                <c:pt idx="356">
                  <c:v>87570</c:v>
                </c:pt>
                <c:pt idx="357">
                  <c:v>87017</c:v>
                </c:pt>
                <c:pt idx="358">
                  <c:v>86514</c:v>
                </c:pt>
                <c:pt idx="359">
                  <c:v>86404</c:v>
                </c:pt>
                <c:pt idx="360">
                  <c:v>86109</c:v>
                </c:pt>
                <c:pt idx="361">
                  <c:v>85021</c:v>
                </c:pt>
                <c:pt idx="362">
                  <c:v>84760</c:v>
                </c:pt>
                <c:pt idx="363">
                  <c:v>83224</c:v>
                </c:pt>
                <c:pt idx="364">
                  <c:v>82084</c:v>
                </c:pt>
                <c:pt idx="365">
                  <c:v>81216</c:v>
                </c:pt>
                <c:pt idx="366">
                  <c:v>79557</c:v>
                </c:pt>
                <c:pt idx="367">
                  <c:v>78742</c:v>
                </c:pt>
                <c:pt idx="368">
                  <c:v>77974</c:v>
                </c:pt>
                <c:pt idx="369">
                  <c:v>77696</c:v>
                </c:pt>
                <c:pt idx="370">
                  <c:v>77643</c:v>
                </c:pt>
                <c:pt idx="371">
                  <c:v>78299</c:v>
                </c:pt>
                <c:pt idx="372">
                  <c:v>80455</c:v>
                </c:pt>
                <c:pt idx="373">
                  <c:v>84446</c:v>
                </c:pt>
                <c:pt idx="374">
                  <c:v>87530</c:v>
                </c:pt>
                <c:pt idx="375">
                  <c:v>87185</c:v>
                </c:pt>
                <c:pt idx="376">
                  <c:v>85240</c:v>
                </c:pt>
                <c:pt idx="377">
                  <c:v>83173</c:v>
                </c:pt>
                <c:pt idx="378">
                  <c:v>80824</c:v>
                </c:pt>
                <c:pt idx="379">
                  <c:v>78979</c:v>
                </c:pt>
                <c:pt idx="380">
                  <c:v>77502</c:v>
                </c:pt>
                <c:pt idx="381">
                  <c:v>77730</c:v>
                </c:pt>
                <c:pt idx="382">
                  <c:v>80254</c:v>
                </c:pt>
                <c:pt idx="383">
                  <c:v>79487</c:v>
                </c:pt>
                <c:pt idx="384">
                  <c:v>79552</c:v>
                </c:pt>
                <c:pt idx="385">
                  <c:v>77816</c:v>
                </c:pt>
                <c:pt idx="386">
                  <c:v>75293</c:v>
                </c:pt>
                <c:pt idx="387">
                  <c:v>75788</c:v>
                </c:pt>
                <c:pt idx="388">
                  <c:v>75101</c:v>
                </c:pt>
                <c:pt idx="389">
                  <c:v>74879</c:v>
                </c:pt>
                <c:pt idx="390">
                  <c:v>73088</c:v>
                </c:pt>
                <c:pt idx="391">
                  <c:v>72197</c:v>
                </c:pt>
                <c:pt idx="392">
                  <c:v>71404</c:v>
                </c:pt>
                <c:pt idx="393">
                  <c:v>71284</c:v>
                </c:pt>
                <c:pt idx="394">
                  <c:v>71418</c:v>
                </c:pt>
                <c:pt idx="395">
                  <c:v>73420</c:v>
                </c:pt>
                <c:pt idx="396">
                  <c:v>75253</c:v>
                </c:pt>
                <c:pt idx="397">
                  <c:v>79100</c:v>
                </c:pt>
                <c:pt idx="398">
                  <c:v>82370</c:v>
                </c:pt>
                <c:pt idx="399">
                  <c:v>85469</c:v>
                </c:pt>
                <c:pt idx="400">
                  <c:v>86703</c:v>
                </c:pt>
                <c:pt idx="401">
                  <c:v>86704</c:v>
                </c:pt>
                <c:pt idx="402">
                  <c:v>87372</c:v>
                </c:pt>
                <c:pt idx="403">
                  <c:v>87754</c:v>
                </c:pt>
                <c:pt idx="404">
                  <c:v>87533</c:v>
                </c:pt>
                <c:pt idx="405">
                  <c:v>87089</c:v>
                </c:pt>
                <c:pt idx="406">
                  <c:v>86693</c:v>
                </c:pt>
                <c:pt idx="407">
                  <c:v>86626</c:v>
                </c:pt>
                <c:pt idx="408">
                  <c:v>86510</c:v>
                </c:pt>
                <c:pt idx="409">
                  <c:v>85707</c:v>
                </c:pt>
                <c:pt idx="410">
                  <c:v>85486</c:v>
                </c:pt>
                <c:pt idx="411">
                  <c:v>83958</c:v>
                </c:pt>
                <c:pt idx="412">
                  <c:v>82793</c:v>
                </c:pt>
                <c:pt idx="413">
                  <c:v>81960</c:v>
                </c:pt>
                <c:pt idx="414">
                  <c:v>80369</c:v>
                </c:pt>
                <c:pt idx="415">
                  <c:v>79506</c:v>
                </c:pt>
                <c:pt idx="416">
                  <c:v>78395</c:v>
                </c:pt>
                <c:pt idx="417">
                  <c:v>77795</c:v>
                </c:pt>
                <c:pt idx="418">
                  <c:v>77413</c:v>
                </c:pt>
                <c:pt idx="419">
                  <c:v>78070</c:v>
                </c:pt>
                <c:pt idx="420">
                  <c:v>79762</c:v>
                </c:pt>
                <c:pt idx="421">
                  <c:v>83179</c:v>
                </c:pt>
                <c:pt idx="422">
                  <c:v>85617</c:v>
                </c:pt>
                <c:pt idx="423">
                  <c:v>85195</c:v>
                </c:pt>
                <c:pt idx="424">
                  <c:v>83469</c:v>
                </c:pt>
                <c:pt idx="425">
                  <c:v>81368</c:v>
                </c:pt>
                <c:pt idx="426">
                  <c:v>79091</c:v>
                </c:pt>
                <c:pt idx="427">
                  <c:v>77432</c:v>
                </c:pt>
                <c:pt idx="428">
                  <c:v>76094</c:v>
                </c:pt>
                <c:pt idx="429">
                  <c:v>76608</c:v>
                </c:pt>
                <c:pt idx="430">
                  <c:v>79193</c:v>
                </c:pt>
                <c:pt idx="431">
                  <c:v>78361</c:v>
                </c:pt>
                <c:pt idx="432">
                  <c:v>78210</c:v>
                </c:pt>
                <c:pt idx="433">
                  <c:v>76278</c:v>
                </c:pt>
                <c:pt idx="434">
                  <c:v>73355</c:v>
                </c:pt>
                <c:pt idx="435">
                  <c:v>73621</c:v>
                </c:pt>
                <c:pt idx="436">
                  <c:v>72813</c:v>
                </c:pt>
                <c:pt idx="437">
                  <c:v>72055</c:v>
                </c:pt>
                <c:pt idx="438">
                  <c:v>70120</c:v>
                </c:pt>
                <c:pt idx="439">
                  <c:v>68901</c:v>
                </c:pt>
                <c:pt idx="440">
                  <c:v>67807</c:v>
                </c:pt>
                <c:pt idx="441">
                  <c:v>67395</c:v>
                </c:pt>
                <c:pt idx="442">
                  <c:v>67249</c:v>
                </c:pt>
                <c:pt idx="443">
                  <c:v>68060</c:v>
                </c:pt>
                <c:pt idx="444">
                  <c:v>68636</c:v>
                </c:pt>
                <c:pt idx="445">
                  <c:v>69927</c:v>
                </c:pt>
                <c:pt idx="446">
                  <c:v>70968</c:v>
                </c:pt>
                <c:pt idx="447">
                  <c:v>72554</c:v>
                </c:pt>
                <c:pt idx="448">
                  <c:v>73178</c:v>
                </c:pt>
                <c:pt idx="449">
                  <c:v>74612</c:v>
                </c:pt>
                <c:pt idx="450">
                  <c:v>76219</c:v>
                </c:pt>
                <c:pt idx="451">
                  <c:v>77371</c:v>
                </c:pt>
                <c:pt idx="452">
                  <c:v>77374</c:v>
                </c:pt>
                <c:pt idx="453">
                  <c:v>77034</c:v>
                </c:pt>
                <c:pt idx="454">
                  <c:v>76429</c:v>
                </c:pt>
                <c:pt idx="455">
                  <c:v>76278</c:v>
                </c:pt>
                <c:pt idx="456">
                  <c:v>76105</c:v>
                </c:pt>
                <c:pt idx="457">
                  <c:v>76048</c:v>
                </c:pt>
                <c:pt idx="458">
                  <c:v>76280</c:v>
                </c:pt>
                <c:pt idx="459">
                  <c:v>74051</c:v>
                </c:pt>
                <c:pt idx="460">
                  <c:v>72509</c:v>
                </c:pt>
                <c:pt idx="461">
                  <c:v>71404</c:v>
                </c:pt>
                <c:pt idx="462">
                  <c:v>69548</c:v>
                </c:pt>
                <c:pt idx="463">
                  <c:v>69021</c:v>
                </c:pt>
                <c:pt idx="464">
                  <c:v>68103</c:v>
                </c:pt>
                <c:pt idx="465">
                  <c:v>67755</c:v>
                </c:pt>
                <c:pt idx="466">
                  <c:v>68108</c:v>
                </c:pt>
                <c:pt idx="467">
                  <c:v>69035</c:v>
                </c:pt>
                <c:pt idx="468">
                  <c:v>71003</c:v>
                </c:pt>
                <c:pt idx="469">
                  <c:v>74693</c:v>
                </c:pt>
                <c:pt idx="470">
                  <c:v>77398</c:v>
                </c:pt>
                <c:pt idx="471">
                  <c:v>77378</c:v>
                </c:pt>
                <c:pt idx="472">
                  <c:v>76426</c:v>
                </c:pt>
                <c:pt idx="473">
                  <c:v>74852</c:v>
                </c:pt>
                <c:pt idx="474">
                  <c:v>73279</c:v>
                </c:pt>
                <c:pt idx="475">
                  <c:v>71864</c:v>
                </c:pt>
                <c:pt idx="476">
                  <c:v>70994</c:v>
                </c:pt>
                <c:pt idx="477">
                  <c:v>71805</c:v>
                </c:pt>
                <c:pt idx="478">
                  <c:v>74527</c:v>
                </c:pt>
                <c:pt idx="479">
                  <c:v>74018</c:v>
                </c:pt>
                <c:pt idx="480">
                  <c:v>74208</c:v>
                </c:pt>
                <c:pt idx="481">
                  <c:v>72714</c:v>
                </c:pt>
                <c:pt idx="482">
                  <c:v>70224</c:v>
                </c:pt>
                <c:pt idx="483">
                  <c:v>69776</c:v>
                </c:pt>
                <c:pt idx="484">
                  <c:v>69091</c:v>
                </c:pt>
                <c:pt idx="485">
                  <c:v>68439</c:v>
                </c:pt>
                <c:pt idx="486">
                  <c:v>66312</c:v>
                </c:pt>
                <c:pt idx="487">
                  <c:v>64561</c:v>
                </c:pt>
                <c:pt idx="488">
                  <c:v>63176</c:v>
                </c:pt>
                <c:pt idx="489">
                  <c:v>62412</c:v>
                </c:pt>
                <c:pt idx="490">
                  <c:v>61767</c:v>
                </c:pt>
                <c:pt idx="491">
                  <c:v>62009</c:v>
                </c:pt>
                <c:pt idx="492">
                  <c:v>62020</c:v>
                </c:pt>
                <c:pt idx="493">
                  <c:v>62612</c:v>
                </c:pt>
                <c:pt idx="494">
                  <c:v>62889</c:v>
                </c:pt>
                <c:pt idx="495">
                  <c:v>63627</c:v>
                </c:pt>
                <c:pt idx="496">
                  <c:v>63565</c:v>
                </c:pt>
                <c:pt idx="497">
                  <c:v>64417</c:v>
                </c:pt>
                <c:pt idx="498">
                  <c:v>65859</c:v>
                </c:pt>
                <c:pt idx="499">
                  <c:v>67198</c:v>
                </c:pt>
                <c:pt idx="500">
                  <c:v>68105</c:v>
                </c:pt>
                <c:pt idx="501">
                  <c:v>68819</c:v>
                </c:pt>
                <c:pt idx="502">
                  <c:v>69252</c:v>
                </c:pt>
                <c:pt idx="503">
                  <c:v>69655</c:v>
                </c:pt>
                <c:pt idx="504">
                  <c:v>70053</c:v>
                </c:pt>
                <c:pt idx="505">
                  <c:v>70521</c:v>
                </c:pt>
                <c:pt idx="506">
                  <c:v>70987</c:v>
                </c:pt>
                <c:pt idx="507">
                  <c:v>68922</c:v>
                </c:pt>
                <c:pt idx="508">
                  <c:v>67118</c:v>
                </c:pt>
                <c:pt idx="509">
                  <c:v>66222</c:v>
                </c:pt>
                <c:pt idx="510">
                  <c:v>64617</c:v>
                </c:pt>
                <c:pt idx="511">
                  <c:v>64118</c:v>
                </c:pt>
                <c:pt idx="512">
                  <c:v>63555</c:v>
                </c:pt>
                <c:pt idx="513">
                  <c:v>63599</c:v>
                </c:pt>
                <c:pt idx="514">
                  <c:v>63544</c:v>
                </c:pt>
                <c:pt idx="515">
                  <c:v>64131</c:v>
                </c:pt>
                <c:pt idx="516">
                  <c:v>66277</c:v>
                </c:pt>
                <c:pt idx="517">
                  <c:v>70240</c:v>
                </c:pt>
                <c:pt idx="518">
                  <c:v>73525</c:v>
                </c:pt>
                <c:pt idx="519">
                  <c:v>74233</c:v>
                </c:pt>
                <c:pt idx="520">
                  <c:v>73544</c:v>
                </c:pt>
                <c:pt idx="521">
                  <c:v>71959</c:v>
                </c:pt>
                <c:pt idx="522">
                  <c:v>70976</c:v>
                </c:pt>
                <c:pt idx="523">
                  <c:v>69567</c:v>
                </c:pt>
                <c:pt idx="524">
                  <c:v>68317</c:v>
                </c:pt>
                <c:pt idx="525">
                  <c:v>68827</c:v>
                </c:pt>
                <c:pt idx="526">
                  <c:v>71607</c:v>
                </c:pt>
                <c:pt idx="527">
                  <c:v>71143</c:v>
                </c:pt>
                <c:pt idx="528">
                  <c:v>71339</c:v>
                </c:pt>
                <c:pt idx="529">
                  <c:v>70063</c:v>
                </c:pt>
                <c:pt idx="530">
                  <c:v>67738</c:v>
                </c:pt>
                <c:pt idx="531">
                  <c:v>67635</c:v>
                </c:pt>
                <c:pt idx="532">
                  <c:v>67006</c:v>
                </c:pt>
                <c:pt idx="533">
                  <c:v>67093</c:v>
                </c:pt>
                <c:pt idx="534">
                  <c:v>65394</c:v>
                </c:pt>
                <c:pt idx="535">
                  <c:v>64544</c:v>
                </c:pt>
                <c:pt idx="536">
                  <c:v>63718</c:v>
                </c:pt>
                <c:pt idx="537">
                  <c:v>63883</c:v>
                </c:pt>
                <c:pt idx="538">
                  <c:v>64375</c:v>
                </c:pt>
                <c:pt idx="539">
                  <c:v>66993</c:v>
                </c:pt>
                <c:pt idx="540">
                  <c:v>69134</c:v>
                </c:pt>
                <c:pt idx="541">
                  <c:v>73377</c:v>
                </c:pt>
                <c:pt idx="542">
                  <c:v>76883</c:v>
                </c:pt>
                <c:pt idx="543">
                  <c:v>79877</c:v>
                </c:pt>
                <c:pt idx="544">
                  <c:v>81230</c:v>
                </c:pt>
                <c:pt idx="545">
                  <c:v>81742</c:v>
                </c:pt>
                <c:pt idx="546">
                  <c:v>82384</c:v>
                </c:pt>
                <c:pt idx="547">
                  <c:v>82178</c:v>
                </c:pt>
                <c:pt idx="548">
                  <c:v>81798</c:v>
                </c:pt>
                <c:pt idx="549">
                  <c:v>80734</c:v>
                </c:pt>
                <c:pt idx="550">
                  <c:v>80099</c:v>
                </c:pt>
                <c:pt idx="551">
                  <c:v>79823</c:v>
                </c:pt>
                <c:pt idx="552">
                  <c:v>79773</c:v>
                </c:pt>
                <c:pt idx="553">
                  <c:v>78612</c:v>
                </c:pt>
                <c:pt idx="554">
                  <c:v>78645</c:v>
                </c:pt>
                <c:pt idx="555">
                  <c:v>77201</c:v>
                </c:pt>
                <c:pt idx="556">
                  <c:v>76428</c:v>
                </c:pt>
                <c:pt idx="557">
                  <c:v>75503</c:v>
                </c:pt>
                <c:pt idx="558">
                  <c:v>73732</c:v>
                </c:pt>
                <c:pt idx="559">
                  <c:v>73282</c:v>
                </c:pt>
                <c:pt idx="560">
                  <c:v>72423</c:v>
                </c:pt>
                <c:pt idx="561">
                  <c:v>71991</c:v>
                </c:pt>
                <c:pt idx="562">
                  <c:v>72146</c:v>
                </c:pt>
                <c:pt idx="563">
                  <c:v>72674</c:v>
                </c:pt>
                <c:pt idx="564">
                  <c:v>74513</c:v>
                </c:pt>
                <c:pt idx="565">
                  <c:v>78795</c:v>
                </c:pt>
                <c:pt idx="566">
                  <c:v>82908</c:v>
                </c:pt>
                <c:pt idx="567">
                  <c:v>83333</c:v>
                </c:pt>
                <c:pt idx="568">
                  <c:v>81628</c:v>
                </c:pt>
                <c:pt idx="569">
                  <c:v>79393</c:v>
                </c:pt>
                <c:pt idx="570">
                  <c:v>77210</c:v>
                </c:pt>
                <c:pt idx="571">
                  <c:v>75477</c:v>
                </c:pt>
                <c:pt idx="572">
                  <c:v>74076</c:v>
                </c:pt>
                <c:pt idx="573">
                  <c:v>74495</c:v>
                </c:pt>
                <c:pt idx="574">
                  <c:v>77252</c:v>
                </c:pt>
                <c:pt idx="575">
                  <c:v>76519</c:v>
                </c:pt>
                <c:pt idx="576">
                  <c:v>76595</c:v>
                </c:pt>
                <c:pt idx="577">
                  <c:v>75064</c:v>
                </c:pt>
                <c:pt idx="578">
                  <c:v>72484</c:v>
                </c:pt>
                <c:pt idx="579">
                  <c:v>73042</c:v>
                </c:pt>
                <c:pt idx="580">
                  <c:v>72724</c:v>
                </c:pt>
                <c:pt idx="581">
                  <c:v>72465</c:v>
                </c:pt>
                <c:pt idx="582">
                  <c:v>70611</c:v>
                </c:pt>
                <c:pt idx="583">
                  <c:v>69808</c:v>
                </c:pt>
                <c:pt idx="584">
                  <c:v>68864</c:v>
                </c:pt>
                <c:pt idx="585">
                  <c:v>69056</c:v>
                </c:pt>
                <c:pt idx="586">
                  <c:v>69316</c:v>
                </c:pt>
                <c:pt idx="587">
                  <c:v>71521</c:v>
                </c:pt>
                <c:pt idx="588">
                  <c:v>73562</c:v>
                </c:pt>
                <c:pt idx="589">
                  <c:v>77554</c:v>
                </c:pt>
                <c:pt idx="590">
                  <c:v>80860</c:v>
                </c:pt>
                <c:pt idx="591">
                  <c:v>83923</c:v>
                </c:pt>
                <c:pt idx="592">
                  <c:v>84787</c:v>
                </c:pt>
                <c:pt idx="593">
                  <c:v>85248</c:v>
                </c:pt>
                <c:pt idx="594">
                  <c:v>85664</c:v>
                </c:pt>
                <c:pt idx="595">
                  <c:v>85835</c:v>
                </c:pt>
                <c:pt idx="596">
                  <c:v>85409</c:v>
                </c:pt>
                <c:pt idx="597">
                  <c:v>85050</c:v>
                </c:pt>
                <c:pt idx="598">
                  <c:v>84902</c:v>
                </c:pt>
                <c:pt idx="599">
                  <c:v>85117</c:v>
                </c:pt>
                <c:pt idx="600">
                  <c:v>85084</c:v>
                </c:pt>
                <c:pt idx="601">
                  <c:v>84524</c:v>
                </c:pt>
                <c:pt idx="602">
                  <c:v>84574</c:v>
                </c:pt>
                <c:pt idx="603">
                  <c:v>83472</c:v>
                </c:pt>
                <c:pt idx="604">
                  <c:v>82434</c:v>
                </c:pt>
                <c:pt idx="605">
                  <c:v>81696</c:v>
                </c:pt>
                <c:pt idx="606">
                  <c:v>80261</c:v>
                </c:pt>
                <c:pt idx="607">
                  <c:v>79625</c:v>
                </c:pt>
                <c:pt idx="608">
                  <c:v>79112</c:v>
                </c:pt>
                <c:pt idx="609">
                  <c:v>78724</c:v>
                </c:pt>
                <c:pt idx="610">
                  <c:v>78690</c:v>
                </c:pt>
                <c:pt idx="611">
                  <c:v>79242</c:v>
                </c:pt>
                <c:pt idx="612">
                  <c:v>80619</c:v>
                </c:pt>
                <c:pt idx="613">
                  <c:v>83956</c:v>
                </c:pt>
                <c:pt idx="614">
                  <c:v>87217</c:v>
                </c:pt>
                <c:pt idx="615">
                  <c:v>86571</c:v>
                </c:pt>
                <c:pt idx="616">
                  <c:v>84645</c:v>
                </c:pt>
                <c:pt idx="617">
                  <c:v>82251</c:v>
                </c:pt>
                <c:pt idx="618">
                  <c:v>79807</c:v>
                </c:pt>
                <c:pt idx="619">
                  <c:v>77898</c:v>
                </c:pt>
                <c:pt idx="620">
                  <c:v>76249</c:v>
                </c:pt>
                <c:pt idx="621">
                  <c:v>76267</c:v>
                </c:pt>
                <c:pt idx="622">
                  <c:v>78719</c:v>
                </c:pt>
                <c:pt idx="623">
                  <c:v>77766</c:v>
                </c:pt>
                <c:pt idx="624">
                  <c:v>77725</c:v>
                </c:pt>
                <c:pt idx="625">
                  <c:v>76144</c:v>
                </c:pt>
                <c:pt idx="626">
                  <c:v>73484</c:v>
                </c:pt>
                <c:pt idx="627">
                  <c:v>73919</c:v>
                </c:pt>
                <c:pt idx="628">
                  <c:v>73459</c:v>
                </c:pt>
                <c:pt idx="629">
                  <c:v>73040</c:v>
                </c:pt>
                <c:pt idx="630">
                  <c:v>71166</c:v>
                </c:pt>
                <c:pt idx="631">
                  <c:v>69902</c:v>
                </c:pt>
                <c:pt idx="632">
                  <c:v>68854</c:v>
                </c:pt>
                <c:pt idx="633">
                  <c:v>68633</c:v>
                </c:pt>
                <c:pt idx="634">
                  <c:v>68987</c:v>
                </c:pt>
                <c:pt idx="635">
                  <c:v>70811</c:v>
                </c:pt>
                <c:pt idx="636">
                  <c:v>72571</c:v>
                </c:pt>
                <c:pt idx="637">
                  <c:v>76052</c:v>
                </c:pt>
                <c:pt idx="638">
                  <c:v>79030</c:v>
                </c:pt>
                <c:pt idx="639">
                  <c:v>81816</c:v>
                </c:pt>
                <c:pt idx="640">
                  <c:v>82823</c:v>
                </c:pt>
                <c:pt idx="641">
                  <c:v>83675</c:v>
                </c:pt>
                <c:pt idx="642">
                  <c:v>84322</c:v>
                </c:pt>
                <c:pt idx="643">
                  <c:v>84899</c:v>
                </c:pt>
                <c:pt idx="644">
                  <c:v>84873</c:v>
                </c:pt>
                <c:pt idx="645">
                  <c:v>84563</c:v>
                </c:pt>
                <c:pt idx="646">
                  <c:v>84393</c:v>
                </c:pt>
                <c:pt idx="647">
                  <c:v>84551</c:v>
                </c:pt>
                <c:pt idx="648">
                  <c:v>84298</c:v>
                </c:pt>
                <c:pt idx="649">
                  <c:v>83542</c:v>
                </c:pt>
                <c:pt idx="650">
                  <c:v>83788</c:v>
                </c:pt>
                <c:pt idx="651">
                  <c:v>82815</c:v>
                </c:pt>
                <c:pt idx="652">
                  <c:v>82097</c:v>
                </c:pt>
                <c:pt idx="653">
                  <c:v>81354</c:v>
                </c:pt>
                <c:pt idx="654">
                  <c:v>79812</c:v>
                </c:pt>
                <c:pt idx="655">
                  <c:v>78906</c:v>
                </c:pt>
                <c:pt idx="656">
                  <c:v>78174</c:v>
                </c:pt>
                <c:pt idx="657">
                  <c:v>77821</c:v>
                </c:pt>
                <c:pt idx="658">
                  <c:v>77460</c:v>
                </c:pt>
                <c:pt idx="659">
                  <c:v>77787</c:v>
                </c:pt>
                <c:pt idx="660">
                  <c:v>79196</c:v>
                </c:pt>
                <c:pt idx="661">
                  <c:v>82408</c:v>
                </c:pt>
                <c:pt idx="662">
                  <c:v>85344</c:v>
                </c:pt>
                <c:pt idx="663">
                  <c:v>84710</c:v>
                </c:pt>
                <c:pt idx="664">
                  <c:v>82601</c:v>
                </c:pt>
                <c:pt idx="665">
                  <c:v>79934</c:v>
                </c:pt>
                <c:pt idx="666">
                  <c:v>77187</c:v>
                </c:pt>
                <c:pt idx="667">
                  <c:v>75072</c:v>
                </c:pt>
                <c:pt idx="668">
                  <c:v>73634</c:v>
                </c:pt>
                <c:pt idx="669">
                  <c:v>73548</c:v>
                </c:pt>
                <c:pt idx="670">
                  <c:v>76043</c:v>
                </c:pt>
                <c:pt idx="671">
                  <c:v>74804</c:v>
                </c:pt>
                <c:pt idx="672">
                  <c:v>74524</c:v>
                </c:pt>
                <c:pt idx="673">
                  <c:v>72983</c:v>
                </c:pt>
                <c:pt idx="674">
                  <c:v>70022</c:v>
                </c:pt>
                <c:pt idx="675">
                  <c:v>70332</c:v>
                </c:pt>
                <c:pt idx="676">
                  <c:v>69297</c:v>
                </c:pt>
                <c:pt idx="677">
                  <c:v>68990</c:v>
                </c:pt>
                <c:pt idx="678">
                  <c:v>66829</c:v>
                </c:pt>
                <c:pt idx="679">
                  <c:v>65463</c:v>
                </c:pt>
                <c:pt idx="680">
                  <c:v>64094</c:v>
                </c:pt>
                <c:pt idx="681">
                  <c:v>63642</c:v>
                </c:pt>
                <c:pt idx="682">
                  <c:v>63737</c:v>
                </c:pt>
                <c:pt idx="683">
                  <c:v>65481</c:v>
                </c:pt>
                <c:pt idx="684">
                  <c:v>66952</c:v>
                </c:pt>
                <c:pt idx="685">
                  <c:v>70516</c:v>
                </c:pt>
                <c:pt idx="686">
                  <c:v>73489</c:v>
                </c:pt>
                <c:pt idx="687">
                  <c:v>76177</c:v>
                </c:pt>
                <c:pt idx="688">
                  <c:v>76901</c:v>
                </c:pt>
                <c:pt idx="689">
                  <c:v>77045</c:v>
                </c:pt>
                <c:pt idx="690">
                  <c:v>77782</c:v>
                </c:pt>
                <c:pt idx="691">
                  <c:v>77862</c:v>
                </c:pt>
                <c:pt idx="692">
                  <c:v>77909</c:v>
                </c:pt>
                <c:pt idx="693">
                  <c:v>77632</c:v>
                </c:pt>
                <c:pt idx="694">
                  <c:v>77391</c:v>
                </c:pt>
                <c:pt idx="695">
                  <c:v>77674</c:v>
                </c:pt>
                <c:pt idx="696">
                  <c:v>77784</c:v>
                </c:pt>
                <c:pt idx="697">
                  <c:v>76887</c:v>
                </c:pt>
                <c:pt idx="698">
                  <c:v>76980</c:v>
                </c:pt>
                <c:pt idx="699">
                  <c:v>75801</c:v>
                </c:pt>
                <c:pt idx="700">
                  <c:v>74872</c:v>
                </c:pt>
                <c:pt idx="701">
                  <c:v>74202</c:v>
                </c:pt>
                <c:pt idx="702">
                  <c:v>72551</c:v>
                </c:pt>
                <c:pt idx="703">
                  <c:v>71352</c:v>
                </c:pt>
                <c:pt idx="704">
                  <c:v>70676</c:v>
                </c:pt>
                <c:pt idx="705">
                  <c:v>70260</c:v>
                </c:pt>
                <c:pt idx="706">
                  <c:v>69979</c:v>
                </c:pt>
                <c:pt idx="707">
                  <c:v>70261</c:v>
                </c:pt>
                <c:pt idx="708">
                  <c:v>71407</c:v>
                </c:pt>
                <c:pt idx="709">
                  <c:v>74589</c:v>
                </c:pt>
                <c:pt idx="710">
                  <c:v>77992</c:v>
                </c:pt>
                <c:pt idx="711">
                  <c:v>77699</c:v>
                </c:pt>
                <c:pt idx="712">
                  <c:v>75738</c:v>
                </c:pt>
                <c:pt idx="713">
                  <c:v>73281</c:v>
                </c:pt>
                <c:pt idx="714">
                  <c:v>71000</c:v>
                </c:pt>
                <c:pt idx="715">
                  <c:v>69189</c:v>
                </c:pt>
                <c:pt idx="716">
                  <c:v>67669</c:v>
                </c:pt>
                <c:pt idx="717">
                  <c:v>67636</c:v>
                </c:pt>
                <c:pt idx="718">
                  <c:v>70156</c:v>
                </c:pt>
                <c:pt idx="719">
                  <c:v>69262</c:v>
                </c:pt>
                <c:pt idx="720">
                  <c:v>69273</c:v>
                </c:pt>
                <c:pt idx="721">
                  <c:v>67502</c:v>
                </c:pt>
                <c:pt idx="722">
                  <c:v>64854</c:v>
                </c:pt>
                <c:pt idx="723">
                  <c:v>64486</c:v>
                </c:pt>
                <c:pt idx="724">
                  <c:v>63924</c:v>
                </c:pt>
                <c:pt idx="725">
                  <c:v>63599</c:v>
                </c:pt>
                <c:pt idx="726">
                  <c:v>61801</c:v>
                </c:pt>
                <c:pt idx="727">
                  <c:v>60908</c:v>
                </c:pt>
                <c:pt idx="728">
                  <c:v>59844</c:v>
                </c:pt>
                <c:pt idx="729">
                  <c:v>59843</c:v>
                </c:pt>
                <c:pt idx="730">
                  <c:v>60255</c:v>
                </c:pt>
                <c:pt idx="731">
                  <c:v>62541</c:v>
                </c:pt>
                <c:pt idx="732">
                  <c:v>64256</c:v>
                </c:pt>
                <c:pt idx="733">
                  <c:v>68472</c:v>
                </c:pt>
                <c:pt idx="734">
                  <c:v>71667</c:v>
                </c:pt>
                <c:pt idx="735">
                  <c:v>75018</c:v>
                </c:pt>
                <c:pt idx="736">
                  <c:v>75935</c:v>
                </c:pt>
                <c:pt idx="737">
                  <c:v>76505</c:v>
                </c:pt>
                <c:pt idx="738">
                  <c:v>77052</c:v>
                </c:pt>
                <c:pt idx="739">
                  <c:v>77184</c:v>
                </c:pt>
                <c:pt idx="740">
                  <c:v>76663</c:v>
                </c:pt>
                <c:pt idx="741">
                  <c:v>76034</c:v>
                </c:pt>
                <c:pt idx="742">
                  <c:v>75342</c:v>
                </c:pt>
                <c:pt idx="743">
                  <c:v>75093</c:v>
                </c:pt>
                <c:pt idx="744">
                  <c:v>74755</c:v>
                </c:pt>
                <c:pt idx="745">
                  <c:v>73623</c:v>
                </c:pt>
                <c:pt idx="746">
                  <c:v>73525</c:v>
                </c:pt>
                <c:pt idx="747">
                  <c:v>72219</c:v>
                </c:pt>
                <c:pt idx="748">
                  <c:v>71054</c:v>
                </c:pt>
                <c:pt idx="749">
                  <c:v>70078</c:v>
                </c:pt>
                <c:pt idx="750">
                  <c:v>68274</c:v>
                </c:pt>
                <c:pt idx="751">
                  <c:v>67459</c:v>
                </c:pt>
                <c:pt idx="752">
                  <c:v>66654</c:v>
                </c:pt>
                <c:pt idx="753">
                  <c:v>65876</c:v>
                </c:pt>
                <c:pt idx="754">
                  <c:v>65705</c:v>
                </c:pt>
                <c:pt idx="755">
                  <c:v>66333</c:v>
                </c:pt>
                <c:pt idx="756">
                  <c:v>67935</c:v>
                </c:pt>
                <c:pt idx="757">
                  <c:v>71285</c:v>
                </c:pt>
                <c:pt idx="758">
                  <c:v>74511</c:v>
                </c:pt>
                <c:pt idx="759">
                  <c:v>74167</c:v>
                </c:pt>
                <c:pt idx="760">
                  <c:v>72879</c:v>
                </c:pt>
                <c:pt idx="761">
                  <c:v>70839</c:v>
                </c:pt>
                <c:pt idx="762">
                  <c:v>68876</c:v>
                </c:pt>
                <c:pt idx="763">
                  <c:v>67421</c:v>
                </c:pt>
                <c:pt idx="764">
                  <c:v>66120</c:v>
                </c:pt>
                <c:pt idx="765">
                  <c:v>66347</c:v>
                </c:pt>
                <c:pt idx="766">
                  <c:v>69007</c:v>
                </c:pt>
                <c:pt idx="767">
                  <c:v>68221</c:v>
                </c:pt>
                <c:pt idx="768">
                  <c:v>67963</c:v>
                </c:pt>
                <c:pt idx="769">
                  <c:v>66078</c:v>
                </c:pt>
                <c:pt idx="770">
                  <c:v>63353</c:v>
                </c:pt>
                <c:pt idx="771">
                  <c:v>62701</c:v>
                </c:pt>
                <c:pt idx="772">
                  <c:v>61714</c:v>
                </c:pt>
                <c:pt idx="773">
                  <c:v>60918</c:v>
                </c:pt>
                <c:pt idx="774">
                  <c:v>58773</c:v>
                </c:pt>
                <c:pt idx="775">
                  <c:v>57423</c:v>
                </c:pt>
                <c:pt idx="776">
                  <c:v>56189</c:v>
                </c:pt>
                <c:pt idx="777">
                  <c:v>56007</c:v>
                </c:pt>
                <c:pt idx="778">
                  <c:v>55873</c:v>
                </c:pt>
                <c:pt idx="779">
                  <c:v>56648</c:v>
                </c:pt>
                <c:pt idx="780">
                  <c:v>57290</c:v>
                </c:pt>
                <c:pt idx="781">
                  <c:v>58608</c:v>
                </c:pt>
                <c:pt idx="782">
                  <c:v>59574</c:v>
                </c:pt>
                <c:pt idx="783">
                  <c:v>61072</c:v>
                </c:pt>
                <c:pt idx="784">
                  <c:v>61421</c:v>
                </c:pt>
                <c:pt idx="785">
                  <c:v>63031</c:v>
                </c:pt>
                <c:pt idx="786">
                  <c:v>64747</c:v>
                </c:pt>
                <c:pt idx="787">
                  <c:v>66344</c:v>
                </c:pt>
                <c:pt idx="788">
                  <c:v>67023</c:v>
                </c:pt>
                <c:pt idx="789">
                  <c:v>67310</c:v>
                </c:pt>
                <c:pt idx="790">
                  <c:v>67477</c:v>
                </c:pt>
                <c:pt idx="791">
                  <c:v>67782</c:v>
                </c:pt>
                <c:pt idx="792">
                  <c:v>68233</c:v>
                </c:pt>
                <c:pt idx="793">
                  <c:v>68512</c:v>
                </c:pt>
                <c:pt idx="794">
                  <c:v>69011</c:v>
                </c:pt>
                <c:pt idx="795">
                  <c:v>66860</c:v>
                </c:pt>
                <c:pt idx="796">
                  <c:v>65350</c:v>
                </c:pt>
                <c:pt idx="797">
                  <c:v>64180</c:v>
                </c:pt>
                <c:pt idx="798">
                  <c:v>62495</c:v>
                </c:pt>
                <c:pt idx="799">
                  <c:v>61582</c:v>
                </c:pt>
                <c:pt idx="800">
                  <c:v>60507</c:v>
                </c:pt>
                <c:pt idx="801">
                  <c:v>59888</c:v>
                </c:pt>
                <c:pt idx="802">
                  <c:v>59636</c:v>
                </c:pt>
                <c:pt idx="803">
                  <c:v>60043</c:v>
                </c:pt>
                <c:pt idx="804">
                  <c:v>61541</c:v>
                </c:pt>
                <c:pt idx="805">
                  <c:v>64496</c:v>
                </c:pt>
                <c:pt idx="806">
                  <c:v>68184</c:v>
                </c:pt>
                <c:pt idx="807">
                  <c:v>68837</c:v>
                </c:pt>
                <c:pt idx="808">
                  <c:v>67952</c:v>
                </c:pt>
                <c:pt idx="809">
                  <c:v>66470</c:v>
                </c:pt>
                <c:pt idx="810">
                  <c:v>64950</c:v>
                </c:pt>
                <c:pt idx="811">
                  <c:v>64026</c:v>
                </c:pt>
                <c:pt idx="812">
                  <c:v>63052</c:v>
                </c:pt>
                <c:pt idx="813">
                  <c:v>64129</c:v>
                </c:pt>
                <c:pt idx="814">
                  <c:v>67285</c:v>
                </c:pt>
                <c:pt idx="815">
                  <c:v>66880</c:v>
                </c:pt>
                <c:pt idx="816">
                  <c:v>67473</c:v>
                </c:pt>
                <c:pt idx="817">
                  <c:v>65983</c:v>
                </c:pt>
                <c:pt idx="818">
                  <c:v>63410</c:v>
                </c:pt>
                <c:pt idx="819">
                  <c:v>63066</c:v>
                </c:pt>
                <c:pt idx="820">
                  <c:v>62507</c:v>
                </c:pt>
                <c:pt idx="821">
                  <c:v>61961</c:v>
                </c:pt>
                <c:pt idx="822">
                  <c:v>60086</c:v>
                </c:pt>
                <c:pt idx="823">
                  <c:v>58828</c:v>
                </c:pt>
                <c:pt idx="824">
                  <c:v>57651</c:v>
                </c:pt>
                <c:pt idx="825">
                  <c:v>57096</c:v>
                </c:pt>
                <c:pt idx="826">
                  <c:v>56790</c:v>
                </c:pt>
                <c:pt idx="827">
                  <c:v>57278</c:v>
                </c:pt>
                <c:pt idx="828">
                  <c:v>57546</c:v>
                </c:pt>
                <c:pt idx="829">
                  <c:v>58587</c:v>
                </c:pt>
                <c:pt idx="830">
                  <c:v>58958</c:v>
                </c:pt>
                <c:pt idx="831">
                  <c:v>59670</c:v>
                </c:pt>
                <c:pt idx="832">
                  <c:v>59753</c:v>
                </c:pt>
                <c:pt idx="833">
                  <c:v>60963</c:v>
                </c:pt>
                <c:pt idx="834">
                  <c:v>62296</c:v>
                </c:pt>
                <c:pt idx="835">
                  <c:v>63701</c:v>
                </c:pt>
                <c:pt idx="836">
                  <c:v>64602</c:v>
                </c:pt>
                <c:pt idx="837">
                  <c:v>65261</c:v>
                </c:pt>
                <c:pt idx="838">
                  <c:v>65650</c:v>
                </c:pt>
                <c:pt idx="839">
                  <c:v>65947</c:v>
                </c:pt>
                <c:pt idx="840">
                  <c:v>66475</c:v>
                </c:pt>
                <c:pt idx="841">
                  <c:v>66714</c:v>
                </c:pt>
                <c:pt idx="842">
                  <c:v>66888</c:v>
                </c:pt>
                <c:pt idx="843">
                  <c:v>64721</c:v>
                </c:pt>
                <c:pt idx="844">
                  <c:v>62846</c:v>
                </c:pt>
                <c:pt idx="845">
                  <c:v>61677</c:v>
                </c:pt>
                <c:pt idx="846">
                  <c:v>59816</c:v>
                </c:pt>
                <c:pt idx="847">
                  <c:v>59288</c:v>
                </c:pt>
                <c:pt idx="848">
                  <c:v>58517</c:v>
                </c:pt>
                <c:pt idx="849">
                  <c:v>58179</c:v>
                </c:pt>
                <c:pt idx="850">
                  <c:v>58207</c:v>
                </c:pt>
                <c:pt idx="851">
                  <c:v>58984</c:v>
                </c:pt>
                <c:pt idx="852">
                  <c:v>60926</c:v>
                </c:pt>
                <c:pt idx="853">
                  <c:v>64550</c:v>
                </c:pt>
                <c:pt idx="854">
                  <c:v>68625</c:v>
                </c:pt>
                <c:pt idx="855">
                  <c:v>69565</c:v>
                </c:pt>
                <c:pt idx="856">
                  <c:v>69031</c:v>
                </c:pt>
                <c:pt idx="857">
                  <c:v>67722</c:v>
                </c:pt>
                <c:pt idx="858">
                  <c:v>66613</c:v>
                </c:pt>
                <c:pt idx="859">
                  <c:v>65308</c:v>
                </c:pt>
                <c:pt idx="860">
                  <c:v>64264</c:v>
                </c:pt>
                <c:pt idx="861">
                  <c:v>64804</c:v>
                </c:pt>
                <c:pt idx="862">
                  <c:v>67543</c:v>
                </c:pt>
                <c:pt idx="863">
                  <c:v>66977</c:v>
                </c:pt>
                <c:pt idx="864">
                  <c:v>67143</c:v>
                </c:pt>
                <c:pt idx="865">
                  <c:v>65897</c:v>
                </c:pt>
                <c:pt idx="866">
                  <c:v>63395</c:v>
                </c:pt>
                <c:pt idx="867">
                  <c:v>63153</c:v>
                </c:pt>
                <c:pt idx="868">
                  <c:v>62840</c:v>
                </c:pt>
                <c:pt idx="869">
                  <c:v>62436</c:v>
                </c:pt>
                <c:pt idx="870">
                  <c:v>60742</c:v>
                </c:pt>
                <c:pt idx="871">
                  <c:v>59919</c:v>
                </c:pt>
                <c:pt idx="872">
                  <c:v>58985</c:v>
                </c:pt>
                <c:pt idx="873">
                  <c:v>59097</c:v>
                </c:pt>
                <c:pt idx="874">
                  <c:v>59667</c:v>
                </c:pt>
                <c:pt idx="875">
                  <c:v>61987</c:v>
                </c:pt>
                <c:pt idx="876">
                  <c:v>63859</c:v>
                </c:pt>
                <c:pt idx="877">
                  <c:v>67871</c:v>
                </c:pt>
                <c:pt idx="878">
                  <c:v>70964</c:v>
                </c:pt>
                <c:pt idx="879">
                  <c:v>74007</c:v>
                </c:pt>
                <c:pt idx="880">
                  <c:v>74858</c:v>
                </c:pt>
                <c:pt idx="881">
                  <c:v>75893</c:v>
                </c:pt>
                <c:pt idx="882">
                  <c:v>76809</c:v>
                </c:pt>
                <c:pt idx="883">
                  <c:v>77462</c:v>
                </c:pt>
                <c:pt idx="884">
                  <c:v>77580</c:v>
                </c:pt>
                <c:pt idx="885">
                  <c:v>77468</c:v>
                </c:pt>
                <c:pt idx="886">
                  <c:v>77391</c:v>
                </c:pt>
                <c:pt idx="887">
                  <c:v>77523</c:v>
                </c:pt>
                <c:pt idx="888">
                  <c:v>77989</c:v>
                </c:pt>
                <c:pt idx="889">
                  <c:v>77160</c:v>
                </c:pt>
                <c:pt idx="890">
                  <c:v>77263</c:v>
                </c:pt>
                <c:pt idx="891">
                  <c:v>76159</c:v>
                </c:pt>
                <c:pt idx="892">
                  <c:v>75404</c:v>
                </c:pt>
                <c:pt idx="893">
                  <c:v>74575</c:v>
                </c:pt>
                <c:pt idx="894">
                  <c:v>73045</c:v>
                </c:pt>
                <c:pt idx="895">
                  <c:v>72378</c:v>
                </c:pt>
                <c:pt idx="896">
                  <c:v>71693</c:v>
                </c:pt>
                <c:pt idx="897">
                  <c:v>71302</c:v>
                </c:pt>
                <c:pt idx="898">
                  <c:v>71273</c:v>
                </c:pt>
                <c:pt idx="899">
                  <c:v>71557</c:v>
                </c:pt>
                <c:pt idx="900">
                  <c:v>72715</c:v>
                </c:pt>
                <c:pt idx="901">
                  <c:v>75839</c:v>
                </c:pt>
                <c:pt idx="902">
                  <c:v>79033</c:v>
                </c:pt>
                <c:pt idx="903">
                  <c:v>78804</c:v>
                </c:pt>
                <c:pt idx="904">
                  <c:v>76859</c:v>
                </c:pt>
                <c:pt idx="905">
                  <c:v>74313</c:v>
                </c:pt>
                <c:pt idx="906">
                  <c:v>71837</c:v>
                </c:pt>
                <c:pt idx="907">
                  <c:v>69952</c:v>
                </c:pt>
                <c:pt idx="908">
                  <c:v>68221</c:v>
                </c:pt>
                <c:pt idx="909">
                  <c:v>68402</c:v>
                </c:pt>
                <c:pt idx="910">
                  <c:v>70859</c:v>
                </c:pt>
                <c:pt idx="911">
                  <c:v>69980</c:v>
                </c:pt>
                <c:pt idx="912">
                  <c:v>69916</c:v>
                </c:pt>
                <c:pt idx="913">
                  <c:v>68016</c:v>
                </c:pt>
                <c:pt idx="914">
                  <c:v>65363</c:v>
                </c:pt>
                <c:pt idx="915">
                  <c:v>64817</c:v>
                </c:pt>
                <c:pt idx="916">
                  <c:v>64318</c:v>
                </c:pt>
                <c:pt idx="917">
                  <c:v>63865</c:v>
                </c:pt>
                <c:pt idx="918">
                  <c:v>61940</c:v>
                </c:pt>
                <c:pt idx="919">
                  <c:v>60838</c:v>
                </c:pt>
                <c:pt idx="920">
                  <c:v>59948</c:v>
                </c:pt>
                <c:pt idx="921">
                  <c:v>59967</c:v>
                </c:pt>
                <c:pt idx="922">
                  <c:v>60181</c:v>
                </c:pt>
                <c:pt idx="923">
                  <c:v>62096</c:v>
                </c:pt>
                <c:pt idx="924">
                  <c:v>63659</c:v>
                </c:pt>
                <c:pt idx="925">
                  <c:v>67298</c:v>
                </c:pt>
                <c:pt idx="926">
                  <c:v>70382</c:v>
                </c:pt>
                <c:pt idx="927">
                  <c:v>73032</c:v>
                </c:pt>
                <c:pt idx="928">
                  <c:v>73998</c:v>
                </c:pt>
                <c:pt idx="929">
                  <c:v>74841</c:v>
                </c:pt>
                <c:pt idx="930">
                  <c:v>75810</c:v>
                </c:pt>
                <c:pt idx="931">
                  <c:v>76340</c:v>
                </c:pt>
                <c:pt idx="932">
                  <c:v>76358</c:v>
                </c:pt>
                <c:pt idx="933">
                  <c:v>76261</c:v>
                </c:pt>
                <c:pt idx="934">
                  <c:v>76221</c:v>
                </c:pt>
                <c:pt idx="935">
                  <c:v>76309</c:v>
                </c:pt>
                <c:pt idx="936">
                  <c:v>76609</c:v>
                </c:pt>
                <c:pt idx="937">
                  <c:v>75928</c:v>
                </c:pt>
                <c:pt idx="938">
                  <c:v>75939</c:v>
                </c:pt>
                <c:pt idx="939">
                  <c:v>74642</c:v>
                </c:pt>
                <c:pt idx="940">
                  <c:v>73856</c:v>
                </c:pt>
                <c:pt idx="941">
                  <c:v>73339</c:v>
                </c:pt>
                <c:pt idx="942">
                  <c:v>71885</c:v>
                </c:pt>
                <c:pt idx="943">
                  <c:v>71250</c:v>
                </c:pt>
                <c:pt idx="944">
                  <c:v>70633</c:v>
                </c:pt>
                <c:pt idx="945">
                  <c:v>70257</c:v>
                </c:pt>
                <c:pt idx="946">
                  <c:v>70052</c:v>
                </c:pt>
                <c:pt idx="947">
                  <c:v>70708</c:v>
                </c:pt>
                <c:pt idx="948">
                  <c:v>72096</c:v>
                </c:pt>
                <c:pt idx="949">
                  <c:v>74851</c:v>
                </c:pt>
                <c:pt idx="950">
                  <c:v>78819</c:v>
                </c:pt>
                <c:pt idx="951">
                  <c:v>78627</c:v>
                </c:pt>
                <c:pt idx="952">
                  <c:v>76950</c:v>
                </c:pt>
                <c:pt idx="953">
                  <c:v>74662</c:v>
                </c:pt>
                <c:pt idx="954">
                  <c:v>72354</c:v>
                </c:pt>
                <c:pt idx="955">
                  <c:v>70638</c:v>
                </c:pt>
                <c:pt idx="956">
                  <c:v>69174</c:v>
                </c:pt>
                <c:pt idx="957">
                  <c:v>69444</c:v>
                </c:pt>
                <c:pt idx="958">
                  <c:v>71989</c:v>
                </c:pt>
                <c:pt idx="959">
                  <c:v>71089</c:v>
                </c:pt>
                <c:pt idx="960">
                  <c:v>71031</c:v>
                </c:pt>
                <c:pt idx="961">
                  <c:v>69434</c:v>
                </c:pt>
                <c:pt idx="962">
                  <c:v>66857</c:v>
                </c:pt>
                <c:pt idx="963">
                  <c:v>66529</c:v>
                </c:pt>
                <c:pt idx="964">
                  <c:v>66155</c:v>
                </c:pt>
                <c:pt idx="965">
                  <c:v>65650</c:v>
                </c:pt>
                <c:pt idx="966">
                  <c:v>64118</c:v>
                </c:pt>
                <c:pt idx="967">
                  <c:v>63163</c:v>
                </c:pt>
                <c:pt idx="968">
                  <c:v>62376</c:v>
                </c:pt>
                <c:pt idx="969">
                  <c:v>62467</c:v>
                </c:pt>
                <c:pt idx="970">
                  <c:v>63010</c:v>
                </c:pt>
                <c:pt idx="971">
                  <c:v>65171</c:v>
                </c:pt>
                <c:pt idx="972">
                  <c:v>67104</c:v>
                </c:pt>
                <c:pt idx="973">
                  <c:v>70749</c:v>
                </c:pt>
                <c:pt idx="974">
                  <c:v>73858</c:v>
                </c:pt>
                <c:pt idx="975">
                  <c:v>76776</c:v>
                </c:pt>
                <c:pt idx="976">
                  <c:v>77674</c:v>
                </c:pt>
                <c:pt idx="977">
                  <c:v>79163</c:v>
                </c:pt>
                <c:pt idx="978">
                  <c:v>79969</c:v>
                </c:pt>
                <c:pt idx="979">
                  <c:v>80216</c:v>
                </c:pt>
                <c:pt idx="980">
                  <c:v>79998</c:v>
                </c:pt>
                <c:pt idx="981">
                  <c:v>79607</c:v>
                </c:pt>
                <c:pt idx="982">
                  <c:v>79039</c:v>
                </c:pt>
                <c:pt idx="983">
                  <c:v>79041</c:v>
                </c:pt>
                <c:pt idx="984">
                  <c:v>79123</c:v>
                </c:pt>
                <c:pt idx="985">
                  <c:v>78144</c:v>
                </c:pt>
                <c:pt idx="986">
                  <c:v>77909</c:v>
                </c:pt>
                <c:pt idx="987">
                  <c:v>76814</c:v>
                </c:pt>
                <c:pt idx="988">
                  <c:v>76027</c:v>
                </c:pt>
                <c:pt idx="989">
                  <c:v>74993</c:v>
                </c:pt>
                <c:pt idx="990">
                  <c:v>73396</c:v>
                </c:pt>
                <c:pt idx="991">
                  <c:v>72502</c:v>
                </c:pt>
                <c:pt idx="992">
                  <c:v>71939</c:v>
                </c:pt>
                <c:pt idx="993">
                  <c:v>71423</c:v>
                </c:pt>
                <c:pt idx="994">
                  <c:v>71373</c:v>
                </c:pt>
                <c:pt idx="995">
                  <c:v>71816</c:v>
                </c:pt>
                <c:pt idx="996">
                  <c:v>73532</c:v>
                </c:pt>
                <c:pt idx="997">
                  <c:v>76986</c:v>
                </c:pt>
                <c:pt idx="998">
                  <c:v>81652</c:v>
                </c:pt>
                <c:pt idx="999">
                  <c:v>82270</c:v>
                </c:pt>
                <c:pt idx="1000">
                  <c:v>80636</c:v>
                </c:pt>
                <c:pt idx="1001">
                  <c:v>78498</c:v>
                </c:pt>
                <c:pt idx="1002">
                  <c:v>76187</c:v>
                </c:pt>
                <c:pt idx="1003">
                  <c:v>74631</c:v>
                </c:pt>
                <c:pt idx="1004">
                  <c:v>73020</c:v>
                </c:pt>
                <c:pt idx="1005">
                  <c:v>73402</c:v>
                </c:pt>
                <c:pt idx="1006">
                  <c:v>75978</c:v>
                </c:pt>
                <c:pt idx="1007">
                  <c:v>75319</c:v>
                </c:pt>
                <c:pt idx="1008">
                  <c:v>75360</c:v>
                </c:pt>
                <c:pt idx="1009">
                  <c:v>74016</c:v>
                </c:pt>
                <c:pt idx="1010">
                  <c:v>71582</c:v>
                </c:pt>
                <c:pt idx="1011">
                  <c:v>71383</c:v>
                </c:pt>
                <c:pt idx="1012">
                  <c:v>70894</c:v>
                </c:pt>
                <c:pt idx="1013">
                  <c:v>70770</c:v>
                </c:pt>
                <c:pt idx="1014">
                  <c:v>69076</c:v>
                </c:pt>
                <c:pt idx="1015">
                  <c:v>68108</c:v>
                </c:pt>
                <c:pt idx="1016">
                  <c:v>67207</c:v>
                </c:pt>
                <c:pt idx="1017">
                  <c:v>67323</c:v>
                </c:pt>
                <c:pt idx="1018">
                  <c:v>67743</c:v>
                </c:pt>
                <c:pt idx="1019">
                  <c:v>69999</c:v>
                </c:pt>
                <c:pt idx="1020">
                  <c:v>71902</c:v>
                </c:pt>
                <c:pt idx="1021">
                  <c:v>75641</c:v>
                </c:pt>
                <c:pt idx="1022">
                  <c:v>78739</c:v>
                </c:pt>
                <c:pt idx="1023">
                  <c:v>81793</c:v>
                </c:pt>
                <c:pt idx="1024">
                  <c:v>82501</c:v>
                </c:pt>
                <c:pt idx="1025">
                  <c:v>83474</c:v>
                </c:pt>
                <c:pt idx="1026">
                  <c:v>84337</c:v>
                </c:pt>
                <c:pt idx="1027">
                  <c:v>84233</c:v>
                </c:pt>
                <c:pt idx="1028">
                  <c:v>84103</c:v>
                </c:pt>
                <c:pt idx="1029">
                  <c:v>83516</c:v>
                </c:pt>
                <c:pt idx="1030">
                  <c:v>82838</c:v>
                </c:pt>
                <c:pt idx="1031">
                  <c:v>82944</c:v>
                </c:pt>
                <c:pt idx="1032">
                  <c:v>82810</c:v>
                </c:pt>
                <c:pt idx="1033">
                  <c:v>81660</c:v>
                </c:pt>
                <c:pt idx="1034">
                  <c:v>81609</c:v>
                </c:pt>
                <c:pt idx="1035">
                  <c:v>80065</c:v>
                </c:pt>
                <c:pt idx="1036">
                  <c:v>79331</c:v>
                </c:pt>
                <c:pt idx="1037">
                  <c:v>78561</c:v>
                </c:pt>
                <c:pt idx="1038">
                  <c:v>76747</c:v>
                </c:pt>
                <c:pt idx="1039">
                  <c:v>76006</c:v>
                </c:pt>
                <c:pt idx="1040">
                  <c:v>75285</c:v>
                </c:pt>
                <c:pt idx="1041">
                  <c:v>74894</c:v>
                </c:pt>
                <c:pt idx="1042">
                  <c:v>74663</c:v>
                </c:pt>
                <c:pt idx="1043">
                  <c:v>75211</c:v>
                </c:pt>
                <c:pt idx="1044">
                  <c:v>76550</c:v>
                </c:pt>
                <c:pt idx="1045">
                  <c:v>79641</c:v>
                </c:pt>
                <c:pt idx="1046">
                  <c:v>84022</c:v>
                </c:pt>
                <c:pt idx="1047">
                  <c:v>84480</c:v>
                </c:pt>
                <c:pt idx="1048">
                  <c:v>83050</c:v>
                </c:pt>
                <c:pt idx="1049">
                  <c:v>80774</c:v>
                </c:pt>
                <c:pt idx="1050">
                  <c:v>78847</c:v>
                </c:pt>
                <c:pt idx="1051">
                  <c:v>77297</c:v>
                </c:pt>
                <c:pt idx="1052">
                  <c:v>75662</c:v>
                </c:pt>
                <c:pt idx="1053">
                  <c:v>75997</c:v>
                </c:pt>
                <c:pt idx="1054">
                  <c:v>78516</c:v>
                </c:pt>
                <c:pt idx="1055">
                  <c:v>77676</c:v>
                </c:pt>
                <c:pt idx="1056">
                  <c:v>77764</c:v>
                </c:pt>
                <c:pt idx="1057">
                  <c:v>76413</c:v>
                </c:pt>
                <c:pt idx="1058">
                  <c:v>73735</c:v>
                </c:pt>
                <c:pt idx="1059">
                  <c:v>73499</c:v>
                </c:pt>
                <c:pt idx="1060">
                  <c:v>73231</c:v>
                </c:pt>
                <c:pt idx="1061">
                  <c:v>73110</c:v>
                </c:pt>
                <c:pt idx="1062">
                  <c:v>71379</c:v>
                </c:pt>
                <c:pt idx="1063">
                  <c:v>70434</c:v>
                </c:pt>
                <c:pt idx="1064">
                  <c:v>69598</c:v>
                </c:pt>
                <c:pt idx="1065">
                  <c:v>69683</c:v>
                </c:pt>
                <c:pt idx="1066">
                  <c:v>70076</c:v>
                </c:pt>
                <c:pt idx="1067">
                  <c:v>72362</c:v>
                </c:pt>
                <c:pt idx="1068">
                  <c:v>74283</c:v>
                </c:pt>
                <c:pt idx="1069">
                  <c:v>77730</c:v>
                </c:pt>
                <c:pt idx="1070">
                  <c:v>80624</c:v>
                </c:pt>
                <c:pt idx="1071">
                  <c:v>82958</c:v>
                </c:pt>
                <c:pt idx="1072">
                  <c:v>83763</c:v>
                </c:pt>
                <c:pt idx="1073">
                  <c:v>84634</c:v>
                </c:pt>
                <c:pt idx="1074">
                  <c:v>85497</c:v>
                </c:pt>
                <c:pt idx="1075">
                  <c:v>85849</c:v>
                </c:pt>
                <c:pt idx="1076">
                  <c:v>85328</c:v>
                </c:pt>
                <c:pt idx="1077">
                  <c:v>84738</c:v>
                </c:pt>
                <c:pt idx="1078">
                  <c:v>84159</c:v>
                </c:pt>
                <c:pt idx="1079">
                  <c:v>83637</c:v>
                </c:pt>
                <c:pt idx="1080">
                  <c:v>83607</c:v>
                </c:pt>
                <c:pt idx="1081">
                  <c:v>82468</c:v>
                </c:pt>
                <c:pt idx="1082">
                  <c:v>82397</c:v>
                </c:pt>
                <c:pt idx="1083">
                  <c:v>80730</c:v>
                </c:pt>
                <c:pt idx="1084">
                  <c:v>79572</c:v>
                </c:pt>
                <c:pt idx="1085">
                  <c:v>78893</c:v>
                </c:pt>
                <c:pt idx="1086">
                  <c:v>76925</c:v>
                </c:pt>
                <c:pt idx="1087">
                  <c:v>76077</c:v>
                </c:pt>
                <c:pt idx="1088">
                  <c:v>75012</c:v>
                </c:pt>
                <c:pt idx="1089">
                  <c:v>74404</c:v>
                </c:pt>
                <c:pt idx="1090">
                  <c:v>74080</c:v>
                </c:pt>
                <c:pt idx="1091">
                  <c:v>74628</c:v>
                </c:pt>
                <c:pt idx="1092">
                  <c:v>76116</c:v>
                </c:pt>
                <c:pt idx="1093">
                  <c:v>78643</c:v>
                </c:pt>
                <c:pt idx="1094">
                  <c:v>82584</c:v>
                </c:pt>
                <c:pt idx="1095">
                  <c:v>83225</c:v>
                </c:pt>
                <c:pt idx="1096">
                  <c:v>82283</c:v>
                </c:pt>
                <c:pt idx="1097">
                  <c:v>80166</c:v>
                </c:pt>
                <c:pt idx="1098">
                  <c:v>78297</c:v>
                </c:pt>
                <c:pt idx="1099">
                  <c:v>76901</c:v>
                </c:pt>
                <c:pt idx="1100">
                  <c:v>75561</c:v>
                </c:pt>
                <c:pt idx="1101">
                  <c:v>75962</c:v>
                </c:pt>
                <c:pt idx="1102">
                  <c:v>78759</c:v>
                </c:pt>
                <c:pt idx="1103">
                  <c:v>77839</c:v>
                </c:pt>
                <c:pt idx="1104">
                  <c:v>77664</c:v>
                </c:pt>
                <c:pt idx="1105">
                  <c:v>75905</c:v>
                </c:pt>
                <c:pt idx="1106">
                  <c:v>73379</c:v>
                </c:pt>
                <c:pt idx="1107">
                  <c:v>73763</c:v>
                </c:pt>
                <c:pt idx="1108">
                  <c:v>73160</c:v>
                </c:pt>
                <c:pt idx="1109">
                  <c:v>72625</c:v>
                </c:pt>
                <c:pt idx="1110">
                  <c:v>70621</c:v>
                </c:pt>
                <c:pt idx="1111">
                  <c:v>69263</c:v>
                </c:pt>
                <c:pt idx="1112">
                  <c:v>68367</c:v>
                </c:pt>
                <c:pt idx="1113">
                  <c:v>67811</c:v>
                </c:pt>
                <c:pt idx="1114">
                  <c:v>67837</c:v>
                </c:pt>
                <c:pt idx="1115">
                  <c:v>68658</c:v>
                </c:pt>
                <c:pt idx="1116">
                  <c:v>69348</c:v>
                </c:pt>
                <c:pt idx="1117">
                  <c:v>70743</c:v>
                </c:pt>
                <c:pt idx="1118">
                  <c:v>71749</c:v>
                </c:pt>
                <c:pt idx="1119">
                  <c:v>72824</c:v>
                </c:pt>
                <c:pt idx="1120">
                  <c:v>73335</c:v>
                </c:pt>
                <c:pt idx="1121">
                  <c:v>75002</c:v>
                </c:pt>
                <c:pt idx="1122">
                  <c:v>76428</c:v>
                </c:pt>
                <c:pt idx="1123">
                  <c:v>77416</c:v>
                </c:pt>
                <c:pt idx="1124">
                  <c:v>77674</c:v>
                </c:pt>
                <c:pt idx="1125">
                  <c:v>77326</c:v>
                </c:pt>
                <c:pt idx="1126">
                  <c:v>76718</c:v>
                </c:pt>
                <c:pt idx="1127">
                  <c:v>76440</c:v>
                </c:pt>
                <c:pt idx="1128">
                  <c:v>76262</c:v>
                </c:pt>
                <c:pt idx="1129">
                  <c:v>76307</c:v>
                </c:pt>
                <c:pt idx="1130">
                  <c:v>76337</c:v>
                </c:pt>
                <c:pt idx="1131">
                  <c:v>74232</c:v>
                </c:pt>
                <c:pt idx="1132">
                  <c:v>72362</c:v>
                </c:pt>
                <c:pt idx="1133">
                  <c:v>71076</c:v>
                </c:pt>
                <c:pt idx="1134">
                  <c:v>69207</c:v>
                </c:pt>
                <c:pt idx="1135">
                  <c:v>68246</c:v>
                </c:pt>
                <c:pt idx="1136">
                  <c:v>67528</c:v>
                </c:pt>
                <c:pt idx="1137">
                  <c:v>67010</c:v>
                </c:pt>
                <c:pt idx="1138">
                  <c:v>66757</c:v>
                </c:pt>
                <c:pt idx="1139">
                  <c:v>67337</c:v>
                </c:pt>
                <c:pt idx="1140">
                  <c:v>68686</c:v>
                </c:pt>
                <c:pt idx="1141">
                  <c:v>71469</c:v>
                </c:pt>
                <c:pt idx="1142">
                  <c:v>75610</c:v>
                </c:pt>
                <c:pt idx="1143">
                  <c:v>76699</c:v>
                </c:pt>
                <c:pt idx="1144">
                  <c:v>76063</c:v>
                </c:pt>
                <c:pt idx="1145">
                  <c:v>74443</c:v>
                </c:pt>
                <c:pt idx="1146">
                  <c:v>73253</c:v>
                </c:pt>
                <c:pt idx="1147">
                  <c:v>72067</c:v>
                </c:pt>
                <c:pt idx="1148">
                  <c:v>71070</c:v>
                </c:pt>
                <c:pt idx="1149">
                  <c:v>72016</c:v>
                </c:pt>
                <c:pt idx="1150">
                  <c:v>75166</c:v>
                </c:pt>
                <c:pt idx="1151">
                  <c:v>74731</c:v>
                </c:pt>
                <c:pt idx="1152">
                  <c:v>74955</c:v>
                </c:pt>
                <c:pt idx="1153">
                  <c:v>73752</c:v>
                </c:pt>
                <c:pt idx="1154">
                  <c:v>71333</c:v>
                </c:pt>
                <c:pt idx="1155">
                  <c:v>71210</c:v>
                </c:pt>
                <c:pt idx="1156">
                  <c:v>70651</c:v>
                </c:pt>
                <c:pt idx="1157">
                  <c:v>70240</c:v>
                </c:pt>
                <c:pt idx="1158">
                  <c:v>68348</c:v>
                </c:pt>
                <c:pt idx="1159">
                  <c:v>67183</c:v>
                </c:pt>
                <c:pt idx="1160">
                  <c:v>66003</c:v>
                </c:pt>
                <c:pt idx="1161">
                  <c:v>65460</c:v>
                </c:pt>
                <c:pt idx="1162">
                  <c:v>65105</c:v>
                </c:pt>
                <c:pt idx="1163">
                  <c:v>65701</c:v>
                </c:pt>
                <c:pt idx="1164">
                  <c:v>65943</c:v>
                </c:pt>
                <c:pt idx="1165">
                  <c:v>66760</c:v>
                </c:pt>
                <c:pt idx="1166">
                  <c:v>67331</c:v>
                </c:pt>
                <c:pt idx="1167">
                  <c:v>67656</c:v>
                </c:pt>
                <c:pt idx="1168">
                  <c:v>68242</c:v>
                </c:pt>
                <c:pt idx="1169">
                  <c:v>69480</c:v>
                </c:pt>
                <c:pt idx="1170">
                  <c:v>70889</c:v>
                </c:pt>
                <c:pt idx="1171">
                  <c:v>72219</c:v>
                </c:pt>
                <c:pt idx="1172">
                  <c:v>72926</c:v>
                </c:pt>
                <c:pt idx="1173">
                  <c:v>73362</c:v>
                </c:pt>
                <c:pt idx="1174">
                  <c:v>73372</c:v>
                </c:pt>
                <c:pt idx="1175">
                  <c:v>73562</c:v>
                </c:pt>
                <c:pt idx="1176">
                  <c:v>73757</c:v>
                </c:pt>
                <c:pt idx="1177">
                  <c:v>73924</c:v>
                </c:pt>
                <c:pt idx="1178">
                  <c:v>73803</c:v>
                </c:pt>
                <c:pt idx="1179">
                  <c:v>71401</c:v>
                </c:pt>
                <c:pt idx="1180">
                  <c:v>69353</c:v>
                </c:pt>
                <c:pt idx="1181">
                  <c:v>68005</c:v>
                </c:pt>
                <c:pt idx="1182">
                  <c:v>66094</c:v>
                </c:pt>
                <c:pt idx="1183">
                  <c:v>65200</c:v>
                </c:pt>
                <c:pt idx="1184">
                  <c:v>64453</c:v>
                </c:pt>
                <c:pt idx="1185">
                  <c:v>63945</c:v>
                </c:pt>
                <c:pt idx="1186">
                  <c:v>63940</c:v>
                </c:pt>
                <c:pt idx="1187">
                  <c:v>64890</c:v>
                </c:pt>
                <c:pt idx="1188">
                  <c:v>66744</c:v>
                </c:pt>
                <c:pt idx="1189">
                  <c:v>70052</c:v>
                </c:pt>
                <c:pt idx="1190">
                  <c:v>75211</c:v>
                </c:pt>
                <c:pt idx="1191">
                  <c:v>77626</c:v>
                </c:pt>
                <c:pt idx="1192">
                  <c:v>77555</c:v>
                </c:pt>
                <c:pt idx="1193">
                  <c:v>76645</c:v>
                </c:pt>
                <c:pt idx="1194">
                  <c:v>75755</c:v>
                </c:pt>
                <c:pt idx="1195">
                  <c:v>74573</c:v>
                </c:pt>
                <c:pt idx="1196">
                  <c:v>73770</c:v>
                </c:pt>
                <c:pt idx="1197">
                  <c:v>74492</c:v>
                </c:pt>
                <c:pt idx="1198">
                  <c:v>77352</c:v>
                </c:pt>
                <c:pt idx="1199">
                  <c:v>76834</c:v>
                </c:pt>
                <c:pt idx="1200">
                  <c:v>77143</c:v>
                </c:pt>
                <c:pt idx="1201">
                  <c:v>75647</c:v>
                </c:pt>
                <c:pt idx="1202">
                  <c:v>73448</c:v>
                </c:pt>
                <c:pt idx="1203">
                  <c:v>73498</c:v>
                </c:pt>
                <c:pt idx="1204">
                  <c:v>73188</c:v>
                </c:pt>
                <c:pt idx="1205">
                  <c:v>73195</c:v>
                </c:pt>
                <c:pt idx="1206">
                  <c:v>71778</c:v>
                </c:pt>
                <c:pt idx="1207">
                  <c:v>71069</c:v>
                </c:pt>
                <c:pt idx="1208">
                  <c:v>70464</c:v>
                </c:pt>
                <c:pt idx="1209">
                  <c:v>70686</c:v>
                </c:pt>
                <c:pt idx="1210">
                  <c:v>71273</c:v>
                </c:pt>
                <c:pt idx="1211">
                  <c:v>73799</c:v>
                </c:pt>
                <c:pt idx="1212">
                  <c:v>75805</c:v>
                </c:pt>
                <c:pt idx="1213">
                  <c:v>79639</c:v>
                </c:pt>
                <c:pt idx="1214">
                  <c:v>82707</c:v>
                </c:pt>
                <c:pt idx="1215">
                  <c:v>84776</c:v>
                </c:pt>
                <c:pt idx="1216">
                  <c:v>85977</c:v>
                </c:pt>
                <c:pt idx="1217">
                  <c:v>87226</c:v>
                </c:pt>
                <c:pt idx="1218">
                  <c:v>88118</c:v>
                </c:pt>
                <c:pt idx="1219">
                  <c:v>88285</c:v>
                </c:pt>
                <c:pt idx="1220">
                  <c:v>88166</c:v>
                </c:pt>
                <c:pt idx="1221">
                  <c:v>87674</c:v>
                </c:pt>
                <c:pt idx="1222">
                  <c:v>87355</c:v>
                </c:pt>
                <c:pt idx="1223">
                  <c:v>87414</c:v>
                </c:pt>
                <c:pt idx="1224">
                  <c:v>87536</c:v>
                </c:pt>
                <c:pt idx="1225">
                  <c:v>86885</c:v>
                </c:pt>
                <c:pt idx="1226">
                  <c:v>86906</c:v>
                </c:pt>
                <c:pt idx="1227">
                  <c:v>85901</c:v>
                </c:pt>
                <c:pt idx="1228">
                  <c:v>85010</c:v>
                </c:pt>
                <c:pt idx="1229">
                  <c:v>84136</c:v>
                </c:pt>
                <c:pt idx="1230">
                  <c:v>82407</c:v>
                </c:pt>
                <c:pt idx="1231">
                  <c:v>81793</c:v>
                </c:pt>
                <c:pt idx="1232">
                  <c:v>81196</c:v>
                </c:pt>
                <c:pt idx="1233">
                  <c:v>80796</c:v>
                </c:pt>
                <c:pt idx="1234">
                  <c:v>80784</c:v>
                </c:pt>
                <c:pt idx="1235">
                  <c:v>81247</c:v>
                </c:pt>
                <c:pt idx="1236">
                  <c:v>82889</c:v>
                </c:pt>
                <c:pt idx="1237">
                  <c:v>85945</c:v>
                </c:pt>
                <c:pt idx="1238">
                  <c:v>91018</c:v>
                </c:pt>
                <c:pt idx="1239">
                  <c:v>92260</c:v>
                </c:pt>
                <c:pt idx="1240">
                  <c:v>90760</c:v>
                </c:pt>
                <c:pt idx="1241">
                  <c:v>88646</c:v>
                </c:pt>
                <c:pt idx="1242">
                  <c:v>86547</c:v>
                </c:pt>
                <c:pt idx="1243">
                  <c:v>84633</c:v>
                </c:pt>
                <c:pt idx="1244">
                  <c:v>83134</c:v>
                </c:pt>
                <c:pt idx="1245">
                  <c:v>83613</c:v>
                </c:pt>
                <c:pt idx="1246">
                  <c:v>86311</c:v>
                </c:pt>
                <c:pt idx="1247">
                  <c:v>85365</c:v>
                </c:pt>
                <c:pt idx="1248">
                  <c:v>85650</c:v>
                </c:pt>
                <c:pt idx="1249">
                  <c:v>84145</c:v>
                </c:pt>
                <c:pt idx="1250">
                  <c:v>81748</c:v>
                </c:pt>
                <c:pt idx="1251">
                  <c:v>82563</c:v>
                </c:pt>
                <c:pt idx="1252">
                  <c:v>82160</c:v>
                </c:pt>
                <c:pt idx="1253">
                  <c:v>81855</c:v>
                </c:pt>
                <c:pt idx="1254">
                  <c:v>80324</c:v>
                </c:pt>
                <c:pt idx="1255">
                  <c:v>79297</c:v>
                </c:pt>
                <c:pt idx="1256">
                  <c:v>78616</c:v>
                </c:pt>
                <c:pt idx="1257">
                  <c:v>78140</c:v>
                </c:pt>
                <c:pt idx="1258">
                  <c:v>78554</c:v>
                </c:pt>
                <c:pt idx="1259">
                  <c:v>80490</c:v>
                </c:pt>
                <c:pt idx="1260">
                  <c:v>82755</c:v>
                </c:pt>
                <c:pt idx="1261">
                  <c:v>86185</c:v>
                </c:pt>
                <c:pt idx="1262">
                  <c:v>88540</c:v>
                </c:pt>
                <c:pt idx="1263">
                  <c:v>89997</c:v>
                </c:pt>
                <c:pt idx="1264">
                  <c:v>91075</c:v>
                </c:pt>
                <c:pt idx="1265">
                  <c:v>92202</c:v>
                </c:pt>
                <c:pt idx="1266">
                  <c:v>93135</c:v>
                </c:pt>
                <c:pt idx="1267">
                  <c:v>92987</c:v>
                </c:pt>
                <c:pt idx="1268">
                  <c:v>92730</c:v>
                </c:pt>
                <c:pt idx="1269">
                  <c:v>92529</c:v>
                </c:pt>
                <c:pt idx="1270">
                  <c:v>92116</c:v>
                </c:pt>
                <c:pt idx="1271">
                  <c:v>92584</c:v>
                </c:pt>
                <c:pt idx="1272">
                  <c:v>92791</c:v>
                </c:pt>
                <c:pt idx="1273">
                  <c:v>91952</c:v>
                </c:pt>
                <c:pt idx="1274">
                  <c:v>91813</c:v>
                </c:pt>
                <c:pt idx="1275">
                  <c:v>90546</c:v>
                </c:pt>
                <c:pt idx="1276">
                  <c:v>89507</c:v>
                </c:pt>
                <c:pt idx="1277">
                  <c:v>88557</c:v>
                </c:pt>
                <c:pt idx="1278">
                  <c:v>86730</c:v>
                </c:pt>
                <c:pt idx="1279">
                  <c:v>85953</c:v>
                </c:pt>
                <c:pt idx="1280">
                  <c:v>85348</c:v>
                </c:pt>
                <c:pt idx="1281">
                  <c:v>84797</c:v>
                </c:pt>
                <c:pt idx="1282">
                  <c:v>84507</c:v>
                </c:pt>
                <c:pt idx="1283">
                  <c:v>84797</c:v>
                </c:pt>
                <c:pt idx="1284">
                  <c:v>86145</c:v>
                </c:pt>
                <c:pt idx="1285">
                  <c:v>88445</c:v>
                </c:pt>
                <c:pt idx="1286">
                  <c:v>93581</c:v>
                </c:pt>
                <c:pt idx="1287">
                  <c:v>94631</c:v>
                </c:pt>
                <c:pt idx="1288">
                  <c:v>93312</c:v>
                </c:pt>
                <c:pt idx="1289">
                  <c:v>91492</c:v>
                </c:pt>
                <c:pt idx="1290">
                  <c:v>89149</c:v>
                </c:pt>
                <c:pt idx="1291">
                  <c:v>87359</c:v>
                </c:pt>
                <c:pt idx="1292">
                  <c:v>86051</c:v>
                </c:pt>
                <c:pt idx="1293">
                  <c:v>86470</c:v>
                </c:pt>
                <c:pt idx="1294">
                  <c:v>89024</c:v>
                </c:pt>
                <c:pt idx="1295">
                  <c:v>88235</c:v>
                </c:pt>
                <c:pt idx="1296">
                  <c:v>88444</c:v>
                </c:pt>
                <c:pt idx="1297">
                  <c:v>86782</c:v>
                </c:pt>
                <c:pt idx="1298">
                  <c:v>84535</c:v>
                </c:pt>
                <c:pt idx="1299">
                  <c:v>85107</c:v>
                </c:pt>
                <c:pt idx="1300">
                  <c:v>84868</c:v>
                </c:pt>
                <c:pt idx="1301">
                  <c:v>84577</c:v>
                </c:pt>
                <c:pt idx="1302">
                  <c:v>82838</c:v>
                </c:pt>
                <c:pt idx="1303">
                  <c:v>81818</c:v>
                </c:pt>
                <c:pt idx="1304">
                  <c:v>80932</c:v>
                </c:pt>
                <c:pt idx="1305">
                  <c:v>80860</c:v>
                </c:pt>
                <c:pt idx="1306">
                  <c:v>81159</c:v>
                </c:pt>
                <c:pt idx="1307">
                  <c:v>83073</c:v>
                </c:pt>
                <c:pt idx="1308">
                  <c:v>84766</c:v>
                </c:pt>
                <c:pt idx="1309">
                  <c:v>87878</c:v>
                </c:pt>
                <c:pt idx="1310">
                  <c:v>90343</c:v>
                </c:pt>
                <c:pt idx="1311">
                  <c:v>91651</c:v>
                </c:pt>
                <c:pt idx="1312">
                  <c:v>92630</c:v>
                </c:pt>
                <c:pt idx="1313">
                  <c:v>94087</c:v>
                </c:pt>
                <c:pt idx="1314">
                  <c:v>95285</c:v>
                </c:pt>
                <c:pt idx="1315">
                  <c:v>95730</c:v>
                </c:pt>
                <c:pt idx="1316">
                  <c:v>95767</c:v>
                </c:pt>
                <c:pt idx="1317">
                  <c:v>95611</c:v>
                </c:pt>
                <c:pt idx="1318">
                  <c:v>95435</c:v>
                </c:pt>
                <c:pt idx="1319">
                  <c:v>95636</c:v>
                </c:pt>
                <c:pt idx="1320">
                  <c:v>95728</c:v>
                </c:pt>
                <c:pt idx="1321">
                  <c:v>94823</c:v>
                </c:pt>
                <c:pt idx="1322">
                  <c:v>95050</c:v>
                </c:pt>
                <c:pt idx="1323">
                  <c:v>93688</c:v>
                </c:pt>
                <c:pt idx="1324">
                  <c:v>92858</c:v>
                </c:pt>
                <c:pt idx="1325">
                  <c:v>92495</c:v>
                </c:pt>
                <c:pt idx="1326">
                  <c:v>91075</c:v>
                </c:pt>
                <c:pt idx="1327">
                  <c:v>90334</c:v>
                </c:pt>
                <c:pt idx="1328">
                  <c:v>90017</c:v>
                </c:pt>
                <c:pt idx="1329">
                  <c:v>89650</c:v>
                </c:pt>
                <c:pt idx="1330">
                  <c:v>89325</c:v>
                </c:pt>
                <c:pt idx="1331">
                  <c:v>89564</c:v>
                </c:pt>
                <c:pt idx="1332">
                  <c:v>90593</c:v>
                </c:pt>
                <c:pt idx="1333">
                  <c:v>92754</c:v>
                </c:pt>
                <c:pt idx="1334">
                  <c:v>96328</c:v>
                </c:pt>
                <c:pt idx="1335">
                  <c:v>96609</c:v>
                </c:pt>
                <c:pt idx="1336">
                  <c:v>94795</c:v>
                </c:pt>
                <c:pt idx="1337">
                  <c:v>92212</c:v>
                </c:pt>
                <c:pt idx="1338">
                  <c:v>89727</c:v>
                </c:pt>
                <c:pt idx="1339">
                  <c:v>87830</c:v>
                </c:pt>
                <c:pt idx="1340">
                  <c:v>86012</c:v>
                </c:pt>
                <c:pt idx="1341">
                  <c:v>86023</c:v>
                </c:pt>
                <c:pt idx="1342">
                  <c:v>88342</c:v>
                </c:pt>
                <c:pt idx="1343">
                  <c:v>87289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Calculatrice!$C$5</c:f>
              <c:strCache>
                <c:ptCount val="1"/>
                <c:pt idx="0">
                  <c:v>Production renouvelable (MW)</c:v>
                </c:pt>
              </c:strCache>
            </c:strRef>
          </c:tx>
          <c:spPr>
            <a:ln w="63500">
              <a:solidFill>
                <a:srgbClr val="44D8DC"/>
              </a:solidFill>
            </a:ln>
          </c:spPr>
          <c:marker>
            <c:symbol val="none"/>
          </c:marker>
          <c:xVal>
            <c:numRef>
              <c:f>Calculatrice!$A$6:$A$1349</c:f>
              <c:numCache>
                <c:formatCode>m/d/yyyy\ h:mm</c:formatCode>
                <c:ptCount val="1344"/>
                <c:pt idx="0">
                  <c:v>43132</c:v>
                </c:pt>
                <c:pt idx="1">
                  <c:v>43132.020833333336</c:v>
                </c:pt>
                <c:pt idx="2">
                  <c:v>43132.041666666664</c:v>
                </c:pt>
                <c:pt idx="3">
                  <c:v>43132.0625</c:v>
                </c:pt>
                <c:pt idx="4">
                  <c:v>43132.083333333336</c:v>
                </c:pt>
                <c:pt idx="5">
                  <c:v>43132.104166666664</c:v>
                </c:pt>
                <c:pt idx="6">
                  <c:v>43132.125</c:v>
                </c:pt>
                <c:pt idx="7">
                  <c:v>43132.145833333336</c:v>
                </c:pt>
                <c:pt idx="8">
                  <c:v>43132.166666666664</c:v>
                </c:pt>
                <c:pt idx="9">
                  <c:v>43132.1875</c:v>
                </c:pt>
                <c:pt idx="10">
                  <c:v>43132.208333333336</c:v>
                </c:pt>
                <c:pt idx="11">
                  <c:v>43132.229166666664</c:v>
                </c:pt>
                <c:pt idx="12">
                  <c:v>43132.25</c:v>
                </c:pt>
                <c:pt idx="13">
                  <c:v>43132.270833333336</c:v>
                </c:pt>
                <c:pt idx="14">
                  <c:v>43132.291666666664</c:v>
                </c:pt>
                <c:pt idx="15">
                  <c:v>43132.3125</c:v>
                </c:pt>
                <c:pt idx="16">
                  <c:v>43132.333333333336</c:v>
                </c:pt>
                <c:pt idx="17">
                  <c:v>43132.354166666664</c:v>
                </c:pt>
                <c:pt idx="18">
                  <c:v>43132.375</c:v>
                </c:pt>
                <c:pt idx="19">
                  <c:v>43132.395833333336</c:v>
                </c:pt>
                <c:pt idx="20">
                  <c:v>43132.416666666664</c:v>
                </c:pt>
                <c:pt idx="21">
                  <c:v>43132.4375</c:v>
                </c:pt>
                <c:pt idx="22">
                  <c:v>43132.458333333336</c:v>
                </c:pt>
                <c:pt idx="23">
                  <c:v>43132.479166666664</c:v>
                </c:pt>
                <c:pt idx="24">
                  <c:v>43132.5</c:v>
                </c:pt>
                <c:pt idx="25">
                  <c:v>43132.520833333336</c:v>
                </c:pt>
                <c:pt idx="26">
                  <c:v>43132.541666666664</c:v>
                </c:pt>
                <c:pt idx="27">
                  <c:v>43132.5625</c:v>
                </c:pt>
                <c:pt idx="28">
                  <c:v>43132.583333333336</c:v>
                </c:pt>
                <c:pt idx="29">
                  <c:v>43132.604166666664</c:v>
                </c:pt>
                <c:pt idx="30">
                  <c:v>43132.625</c:v>
                </c:pt>
                <c:pt idx="31">
                  <c:v>43132.645833333336</c:v>
                </c:pt>
                <c:pt idx="32">
                  <c:v>43132.666666666664</c:v>
                </c:pt>
                <c:pt idx="33">
                  <c:v>43132.6875</c:v>
                </c:pt>
                <c:pt idx="34">
                  <c:v>43132.708333333336</c:v>
                </c:pt>
                <c:pt idx="35">
                  <c:v>43132.729166666664</c:v>
                </c:pt>
                <c:pt idx="36">
                  <c:v>43132.75</c:v>
                </c:pt>
                <c:pt idx="37">
                  <c:v>43132.770833333336</c:v>
                </c:pt>
                <c:pt idx="38">
                  <c:v>43132.791666666664</c:v>
                </c:pt>
                <c:pt idx="39">
                  <c:v>43132.8125</c:v>
                </c:pt>
                <c:pt idx="40">
                  <c:v>43132.833333333336</c:v>
                </c:pt>
                <c:pt idx="41">
                  <c:v>43132.854166666664</c:v>
                </c:pt>
                <c:pt idx="42">
                  <c:v>43132.875</c:v>
                </c:pt>
                <c:pt idx="43">
                  <c:v>43132.895833333336</c:v>
                </c:pt>
                <c:pt idx="44">
                  <c:v>43132.916666666664</c:v>
                </c:pt>
                <c:pt idx="45">
                  <c:v>43132.9375</c:v>
                </c:pt>
                <c:pt idx="46">
                  <c:v>43132.958333333336</c:v>
                </c:pt>
                <c:pt idx="47">
                  <c:v>43132.979166666664</c:v>
                </c:pt>
                <c:pt idx="48">
                  <c:v>43133</c:v>
                </c:pt>
                <c:pt idx="49">
                  <c:v>43133.020833333336</c:v>
                </c:pt>
                <c:pt idx="50">
                  <c:v>43133.041666666664</c:v>
                </c:pt>
                <c:pt idx="51">
                  <c:v>43133.0625</c:v>
                </c:pt>
                <c:pt idx="52">
                  <c:v>43133.083333333336</c:v>
                </c:pt>
                <c:pt idx="53">
                  <c:v>43133.104166666664</c:v>
                </c:pt>
                <c:pt idx="54">
                  <c:v>43133.125</c:v>
                </c:pt>
                <c:pt idx="55">
                  <c:v>43133.145833333336</c:v>
                </c:pt>
                <c:pt idx="56">
                  <c:v>43133.166666666664</c:v>
                </c:pt>
                <c:pt idx="57">
                  <c:v>43133.1875</c:v>
                </c:pt>
                <c:pt idx="58">
                  <c:v>43133.208333333336</c:v>
                </c:pt>
                <c:pt idx="59">
                  <c:v>43133.229166666664</c:v>
                </c:pt>
                <c:pt idx="60">
                  <c:v>43133.25</c:v>
                </c:pt>
                <c:pt idx="61">
                  <c:v>43133.270833333336</c:v>
                </c:pt>
                <c:pt idx="62">
                  <c:v>43133.291666666664</c:v>
                </c:pt>
                <c:pt idx="63">
                  <c:v>43133.3125</c:v>
                </c:pt>
                <c:pt idx="64">
                  <c:v>43133.333333333336</c:v>
                </c:pt>
                <c:pt idx="65">
                  <c:v>43133.354166666664</c:v>
                </c:pt>
                <c:pt idx="66">
                  <c:v>43133.375</c:v>
                </c:pt>
                <c:pt idx="67">
                  <c:v>43133.395833333336</c:v>
                </c:pt>
                <c:pt idx="68">
                  <c:v>43133.416666666664</c:v>
                </c:pt>
                <c:pt idx="69">
                  <c:v>43133.4375</c:v>
                </c:pt>
                <c:pt idx="70">
                  <c:v>43133.458333333336</c:v>
                </c:pt>
                <c:pt idx="71">
                  <c:v>43133.479166666664</c:v>
                </c:pt>
                <c:pt idx="72">
                  <c:v>43133.5</c:v>
                </c:pt>
                <c:pt idx="73">
                  <c:v>43133.520833333336</c:v>
                </c:pt>
                <c:pt idx="74">
                  <c:v>43133.541666666664</c:v>
                </c:pt>
                <c:pt idx="75">
                  <c:v>43133.5625</c:v>
                </c:pt>
                <c:pt idx="76">
                  <c:v>43133.583333333336</c:v>
                </c:pt>
                <c:pt idx="77">
                  <c:v>43133.604166666664</c:v>
                </c:pt>
                <c:pt idx="78">
                  <c:v>43133.625</c:v>
                </c:pt>
                <c:pt idx="79">
                  <c:v>43133.645833333336</c:v>
                </c:pt>
                <c:pt idx="80">
                  <c:v>43133.666666666664</c:v>
                </c:pt>
                <c:pt idx="81">
                  <c:v>43133.6875</c:v>
                </c:pt>
                <c:pt idx="82">
                  <c:v>43133.708333333336</c:v>
                </c:pt>
                <c:pt idx="83">
                  <c:v>43133.729166666664</c:v>
                </c:pt>
                <c:pt idx="84">
                  <c:v>43133.75</c:v>
                </c:pt>
                <c:pt idx="85">
                  <c:v>43133.770833333336</c:v>
                </c:pt>
                <c:pt idx="86">
                  <c:v>43133.791666666664</c:v>
                </c:pt>
                <c:pt idx="87">
                  <c:v>43133.8125</c:v>
                </c:pt>
                <c:pt idx="88">
                  <c:v>43133.833333333336</c:v>
                </c:pt>
                <c:pt idx="89">
                  <c:v>43133.854166666664</c:v>
                </c:pt>
                <c:pt idx="90">
                  <c:v>43133.875</c:v>
                </c:pt>
                <c:pt idx="91">
                  <c:v>43133.895833333336</c:v>
                </c:pt>
                <c:pt idx="92">
                  <c:v>43133.916666666664</c:v>
                </c:pt>
                <c:pt idx="93">
                  <c:v>43133.9375</c:v>
                </c:pt>
                <c:pt idx="94">
                  <c:v>43133.958333333336</c:v>
                </c:pt>
                <c:pt idx="95">
                  <c:v>43133.979166666664</c:v>
                </c:pt>
                <c:pt idx="96">
                  <c:v>43134</c:v>
                </c:pt>
                <c:pt idx="97">
                  <c:v>43134.020833333336</c:v>
                </c:pt>
                <c:pt idx="98">
                  <c:v>43134.041666666664</c:v>
                </c:pt>
                <c:pt idx="99">
                  <c:v>43134.0625</c:v>
                </c:pt>
                <c:pt idx="100">
                  <c:v>43134.083333333336</c:v>
                </c:pt>
                <c:pt idx="101">
                  <c:v>43134.104166666664</c:v>
                </c:pt>
                <c:pt idx="102">
                  <c:v>43134.125</c:v>
                </c:pt>
                <c:pt idx="103">
                  <c:v>43134.145833333336</c:v>
                </c:pt>
                <c:pt idx="104">
                  <c:v>43134.166666666664</c:v>
                </c:pt>
                <c:pt idx="105">
                  <c:v>43134.1875</c:v>
                </c:pt>
                <c:pt idx="106">
                  <c:v>43134.208333333336</c:v>
                </c:pt>
                <c:pt idx="107">
                  <c:v>43134.229166666664</c:v>
                </c:pt>
                <c:pt idx="108">
                  <c:v>43134.25</c:v>
                </c:pt>
                <c:pt idx="109">
                  <c:v>43134.270833333336</c:v>
                </c:pt>
                <c:pt idx="110">
                  <c:v>43134.291666666664</c:v>
                </c:pt>
                <c:pt idx="111">
                  <c:v>43134.3125</c:v>
                </c:pt>
                <c:pt idx="112">
                  <c:v>43134.333333333336</c:v>
                </c:pt>
                <c:pt idx="113">
                  <c:v>43134.354166666664</c:v>
                </c:pt>
                <c:pt idx="114">
                  <c:v>43134.375</c:v>
                </c:pt>
                <c:pt idx="115">
                  <c:v>43134.395833333336</c:v>
                </c:pt>
                <c:pt idx="116">
                  <c:v>43134.416666666664</c:v>
                </c:pt>
                <c:pt idx="117">
                  <c:v>43134.4375</c:v>
                </c:pt>
                <c:pt idx="118">
                  <c:v>43134.458333333336</c:v>
                </c:pt>
                <c:pt idx="119">
                  <c:v>43134.479166666664</c:v>
                </c:pt>
                <c:pt idx="120">
                  <c:v>43134.5</c:v>
                </c:pt>
                <c:pt idx="121">
                  <c:v>43134.520833333336</c:v>
                </c:pt>
                <c:pt idx="122">
                  <c:v>43134.541666666664</c:v>
                </c:pt>
                <c:pt idx="123">
                  <c:v>43134.5625</c:v>
                </c:pt>
                <c:pt idx="124">
                  <c:v>43134.583333333336</c:v>
                </c:pt>
                <c:pt idx="125">
                  <c:v>43134.604166666664</c:v>
                </c:pt>
                <c:pt idx="126">
                  <c:v>43134.625</c:v>
                </c:pt>
                <c:pt idx="127">
                  <c:v>43134.645833333336</c:v>
                </c:pt>
                <c:pt idx="128">
                  <c:v>43134.666666666664</c:v>
                </c:pt>
                <c:pt idx="129">
                  <c:v>43134.6875</c:v>
                </c:pt>
                <c:pt idx="130">
                  <c:v>43134.708333333336</c:v>
                </c:pt>
                <c:pt idx="131">
                  <c:v>43134.729166666664</c:v>
                </c:pt>
                <c:pt idx="132">
                  <c:v>43134.75</c:v>
                </c:pt>
                <c:pt idx="133">
                  <c:v>43134.770833333336</c:v>
                </c:pt>
                <c:pt idx="134">
                  <c:v>43134.791666666664</c:v>
                </c:pt>
                <c:pt idx="135">
                  <c:v>43134.8125</c:v>
                </c:pt>
                <c:pt idx="136">
                  <c:v>43134.833333333336</c:v>
                </c:pt>
                <c:pt idx="137">
                  <c:v>43134.854166666664</c:v>
                </c:pt>
                <c:pt idx="138">
                  <c:v>43134.875</c:v>
                </c:pt>
                <c:pt idx="139">
                  <c:v>43134.895833333336</c:v>
                </c:pt>
                <c:pt idx="140">
                  <c:v>43134.916666666664</c:v>
                </c:pt>
                <c:pt idx="141">
                  <c:v>43134.9375</c:v>
                </c:pt>
                <c:pt idx="142">
                  <c:v>43134.958333333336</c:v>
                </c:pt>
                <c:pt idx="143">
                  <c:v>43134.979166666664</c:v>
                </c:pt>
                <c:pt idx="144">
                  <c:v>43135</c:v>
                </c:pt>
                <c:pt idx="145">
                  <c:v>43135.020833333336</c:v>
                </c:pt>
                <c:pt idx="146">
                  <c:v>43135.041666666664</c:v>
                </c:pt>
                <c:pt idx="147">
                  <c:v>43135.0625</c:v>
                </c:pt>
                <c:pt idx="148">
                  <c:v>43135.083333333336</c:v>
                </c:pt>
                <c:pt idx="149">
                  <c:v>43135.104166666664</c:v>
                </c:pt>
                <c:pt idx="150">
                  <c:v>43135.125</c:v>
                </c:pt>
                <c:pt idx="151">
                  <c:v>43135.145833333336</c:v>
                </c:pt>
                <c:pt idx="152">
                  <c:v>43135.166666666664</c:v>
                </c:pt>
                <c:pt idx="153">
                  <c:v>43135.1875</c:v>
                </c:pt>
                <c:pt idx="154">
                  <c:v>43135.208333333336</c:v>
                </c:pt>
                <c:pt idx="155">
                  <c:v>43135.229166666664</c:v>
                </c:pt>
                <c:pt idx="156">
                  <c:v>43135.25</c:v>
                </c:pt>
                <c:pt idx="157">
                  <c:v>43135.270833333336</c:v>
                </c:pt>
                <c:pt idx="158">
                  <c:v>43135.291666666664</c:v>
                </c:pt>
                <c:pt idx="159">
                  <c:v>43135.3125</c:v>
                </c:pt>
                <c:pt idx="160">
                  <c:v>43135.333333333336</c:v>
                </c:pt>
                <c:pt idx="161">
                  <c:v>43135.354166666664</c:v>
                </c:pt>
                <c:pt idx="162">
                  <c:v>43135.375</c:v>
                </c:pt>
                <c:pt idx="163">
                  <c:v>43135.395833333336</c:v>
                </c:pt>
                <c:pt idx="164">
                  <c:v>43135.416666666664</c:v>
                </c:pt>
                <c:pt idx="165">
                  <c:v>43135.4375</c:v>
                </c:pt>
                <c:pt idx="166">
                  <c:v>43135.458333333336</c:v>
                </c:pt>
                <c:pt idx="167">
                  <c:v>43135.479166666664</c:v>
                </c:pt>
                <c:pt idx="168">
                  <c:v>43135.5</c:v>
                </c:pt>
                <c:pt idx="169">
                  <c:v>43135.520833333336</c:v>
                </c:pt>
                <c:pt idx="170">
                  <c:v>43135.541666666664</c:v>
                </c:pt>
                <c:pt idx="171">
                  <c:v>43135.5625</c:v>
                </c:pt>
                <c:pt idx="172">
                  <c:v>43135.583333333336</c:v>
                </c:pt>
                <c:pt idx="173">
                  <c:v>43135.604166666664</c:v>
                </c:pt>
                <c:pt idx="174">
                  <c:v>43135.625</c:v>
                </c:pt>
                <c:pt idx="175">
                  <c:v>43135.645833333336</c:v>
                </c:pt>
                <c:pt idx="176">
                  <c:v>43135.666666666664</c:v>
                </c:pt>
                <c:pt idx="177">
                  <c:v>43135.6875</c:v>
                </c:pt>
                <c:pt idx="178">
                  <c:v>43135.708333333336</c:v>
                </c:pt>
                <c:pt idx="179">
                  <c:v>43135.729166666664</c:v>
                </c:pt>
                <c:pt idx="180">
                  <c:v>43135.75</c:v>
                </c:pt>
                <c:pt idx="181">
                  <c:v>43135.770833333336</c:v>
                </c:pt>
                <c:pt idx="182">
                  <c:v>43135.791666666664</c:v>
                </c:pt>
                <c:pt idx="183">
                  <c:v>43135.8125</c:v>
                </c:pt>
                <c:pt idx="184">
                  <c:v>43135.833333333336</c:v>
                </c:pt>
                <c:pt idx="185">
                  <c:v>43135.854166666664</c:v>
                </c:pt>
                <c:pt idx="186">
                  <c:v>43135.875</c:v>
                </c:pt>
                <c:pt idx="187">
                  <c:v>43135.895833333336</c:v>
                </c:pt>
                <c:pt idx="188">
                  <c:v>43135.916666666664</c:v>
                </c:pt>
                <c:pt idx="189">
                  <c:v>43135.9375</c:v>
                </c:pt>
                <c:pt idx="190">
                  <c:v>43135.958333333336</c:v>
                </c:pt>
                <c:pt idx="191">
                  <c:v>43135.979166666664</c:v>
                </c:pt>
                <c:pt idx="192">
                  <c:v>43136</c:v>
                </c:pt>
                <c:pt idx="193">
                  <c:v>43136.020833333336</c:v>
                </c:pt>
                <c:pt idx="194">
                  <c:v>43136.041666666664</c:v>
                </c:pt>
                <c:pt idx="195">
                  <c:v>43136.0625</c:v>
                </c:pt>
                <c:pt idx="196">
                  <c:v>43136.083333333336</c:v>
                </c:pt>
                <c:pt idx="197">
                  <c:v>43136.104166666664</c:v>
                </c:pt>
                <c:pt idx="198">
                  <c:v>43136.125</c:v>
                </c:pt>
                <c:pt idx="199">
                  <c:v>43136.145833333336</c:v>
                </c:pt>
                <c:pt idx="200">
                  <c:v>43136.166666666664</c:v>
                </c:pt>
                <c:pt idx="201">
                  <c:v>43136.1875</c:v>
                </c:pt>
                <c:pt idx="202">
                  <c:v>43136.208333333336</c:v>
                </c:pt>
                <c:pt idx="203">
                  <c:v>43136.229166666664</c:v>
                </c:pt>
                <c:pt idx="204">
                  <c:v>43136.25</c:v>
                </c:pt>
                <c:pt idx="205">
                  <c:v>43136.270833333336</c:v>
                </c:pt>
                <c:pt idx="206">
                  <c:v>43136.291666666664</c:v>
                </c:pt>
                <c:pt idx="207">
                  <c:v>43136.3125</c:v>
                </c:pt>
                <c:pt idx="208">
                  <c:v>43136.333333333336</c:v>
                </c:pt>
                <c:pt idx="209">
                  <c:v>43136.354166666664</c:v>
                </c:pt>
                <c:pt idx="210">
                  <c:v>43136.375</c:v>
                </c:pt>
                <c:pt idx="211">
                  <c:v>43136.395833333336</c:v>
                </c:pt>
                <c:pt idx="212">
                  <c:v>43136.416666666664</c:v>
                </c:pt>
                <c:pt idx="213">
                  <c:v>43136.4375</c:v>
                </c:pt>
                <c:pt idx="214">
                  <c:v>43136.458333333336</c:v>
                </c:pt>
                <c:pt idx="215">
                  <c:v>43136.479166666664</c:v>
                </c:pt>
                <c:pt idx="216">
                  <c:v>43136.5</c:v>
                </c:pt>
                <c:pt idx="217">
                  <c:v>43136.520833333336</c:v>
                </c:pt>
                <c:pt idx="218">
                  <c:v>43136.541666666664</c:v>
                </c:pt>
                <c:pt idx="219">
                  <c:v>43136.5625</c:v>
                </c:pt>
                <c:pt idx="220">
                  <c:v>43136.583333333336</c:v>
                </c:pt>
                <c:pt idx="221">
                  <c:v>43136.604166666664</c:v>
                </c:pt>
                <c:pt idx="222">
                  <c:v>43136.625</c:v>
                </c:pt>
                <c:pt idx="223">
                  <c:v>43136.645833333336</c:v>
                </c:pt>
                <c:pt idx="224">
                  <c:v>43136.666666666664</c:v>
                </c:pt>
                <c:pt idx="225">
                  <c:v>43136.6875</c:v>
                </c:pt>
                <c:pt idx="226">
                  <c:v>43136.708333333336</c:v>
                </c:pt>
                <c:pt idx="227">
                  <c:v>43136.729166666664</c:v>
                </c:pt>
                <c:pt idx="228">
                  <c:v>43136.75</c:v>
                </c:pt>
                <c:pt idx="229">
                  <c:v>43136.770833333336</c:v>
                </c:pt>
                <c:pt idx="230">
                  <c:v>43136.791666666664</c:v>
                </c:pt>
                <c:pt idx="231">
                  <c:v>43136.8125</c:v>
                </c:pt>
                <c:pt idx="232">
                  <c:v>43136.833333333336</c:v>
                </c:pt>
                <c:pt idx="233">
                  <c:v>43136.854166666664</c:v>
                </c:pt>
                <c:pt idx="234">
                  <c:v>43136.875</c:v>
                </c:pt>
                <c:pt idx="235">
                  <c:v>43136.895833333336</c:v>
                </c:pt>
                <c:pt idx="236">
                  <c:v>43136.916666666664</c:v>
                </c:pt>
                <c:pt idx="237">
                  <c:v>43136.9375</c:v>
                </c:pt>
                <c:pt idx="238">
                  <c:v>43136.958333333336</c:v>
                </c:pt>
                <c:pt idx="239">
                  <c:v>43136.979166666664</c:v>
                </c:pt>
                <c:pt idx="240">
                  <c:v>43137</c:v>
                </c:pt>
                <c:pt idx="241">
                  <c:v>43137.020833333336</c:v>
                </c:pt>
                <c:pt idx="242">
                  <c:v>43137.041666666664</c:v>
                </c:pt>
                <c:pt idx="243">
                  <c:v>43137.0625</c:v>
                </c:pt>
                <c:pt idx="244">
                  <c:v>43137.083333333336</c:v>
                </c:pt>
                <c:pt idx="245">
                  <c:v>43137.104166666664</c:v>
                </c:pt>
                <c:pt idx="246">
                  <c:v>43137.125</c:v>
                </c:pt>
                <c:pt idx="247">
                  <c:v>43137.145833333336</c:v>
                </c:pt>
                <c:pt idx="248">
                  <c:v>43137.166666666664</c:v>
                </c:pt>
                <c:pt idx="249">
                  <c:v>43137.1875</c:v>
                </c:pt>
                <c:pt idx="250">
                  <c:v>43137.208333333336</c:v>
                </c:pt>
                <c:pt idx="251">
                  <c:v>43137.229166666664</c:v>
                </c:pt>
                <c:pt idx="252">
                  <c:v>43137.25</c:v>
                </c:pt>
                <c:pt idx="253">
                  <c:v>43137.270833333336</c:v>
                </c:pt>
                <c:pt idx="254">
                  <c:v>43137.291666666664</c:v>
                </c:pt>
                <c:pt idx="255">
                  <c:v>43137.3125</c:v>
                </c:pt>
                <c:pt idx="256">
                  <c:v>43137.333333333336</c:v>
                </c:pt>
                <c:pt idx="257">
                  <c:v>43137.354166666664</c:v>
                </c:pt>
                <c:pt idx="258">
                  <c:v>43137.375</c:v>
                </c:pt>
                <c:pt idx="259">
                  <c:v>43137.395833333336</c:v>
                </c:pt>
                <c:pt idx="260">
                  <c:v>43137.416666666664</c:v>
                </c:pt>
                <c:pt idx="261">
                  <c:v>43137.4375</c:v>
                </c:pt>
                <c:pt idx="262">
                  <c:v>43137.458333333336</c:v>
                </c:pt>
                <c:pt idx="263">
                  <c:v>43137.479166666664</c:v>
                </c:pt>
                <c:pt idx="264">
                  <c:v>43137.5</c:v>
                </c:pt>
                <c:pt idx="265">
                  <c:v>43137.520833333336</c:v>
                </c:pt>
                <c:pt idx="266">
                  <c:v>43137.541666666664</c:v>
                </c:pt>
                <c:pt idx="267">
                  <c:v>43137.5625</c:v>
                </c:pt>
                <c:pt idx="268">
                  <c:v>43137.583333333336</c:v>
                </c:pt>
                <c:pt idx="269">
                  <c:v>43137.604166666664</c:v>
                </c:pt>
                <c:pt idx="270">
                  <c:v>43137.625</c:v>
                </c:pt>
                <c:pt idx="271">
                  <c:v>43137.645833333336</c:v>
                </c:pt>
                <c:pt idx="272">
                  <c:v>43137.666666666664</c:v>
                </c:pt>
                <c:pt idx="273">
                  <c:v>43137.6875</c:v>
                </c:pt>
                <c:pt idx="274">
                  <c:v>43137.708333333336</c:v>
                </c:pt>
                <c:pt idx="275">
                  <c:v>43137.729166666664</c:v>
                </c:pt>
                <c:pt idx="276">
                  <c:v>43137.75</c:v>
                </c:pt>
                <c:pt idx="277">
                  <c:v>43137.770833333336</c:v>
                </c:pt>
                <c:pt idx="278">
                  <c:v>43137.791666666664</c:v>
                </c:pt>
                <c:pt idx="279">
                  <c:v>43137.8125</c:v>
                </c:pt>
                <c:pt idx="280">
                  <c:v>43137.833333333336</c:v>
                </c:pt>
                <c:pt idx="281">
                  <c:v>43137.854166666664</c:v>
                </c:pt>
                <c:pt idx="282">
                  <c:v>43137.875</c:v>
                </c:pt>
                <c:pt idx="283">
                  <c:v>43137.895833333336</c:v>
                </c:pt>
                <c:pt idx="284">
                  <c:v>43137.916666666664</c:v>
                </c:pt>
                <c:pt idx="285">
                  <c:v>43137.9375</c:v>
                </c:pt>
                <c:pt idx="286">
                  <c:v>43137.958333333336</c:v>
                </c:pt>
                <c:pt idx="287">
                  <c:v>43137.979166666664</c:v>
                </c:pt>
                <c:pt idx="288">
                  <c:v>43138</c:v>
                </c:pt>
                <c:pt idx="289">
                  <c:v>43138.020833333336</c:v>
                </c:pt>
                <c:pt idx="290">
                  <c:v>43138.041666666664</c:v>
                </c:pt>
                <c:pt idx="291">
                  <c:v>43138.0625</c:v>
                </c:pt>
                <c:pt idx="292">
                  <c:v>43138.083333333336</c:v>
                </c:pt>
                <c:pt idx="293">
                  <c:v>43138.104166666664</c:v>
                </c:pt>
                <c:pt idx="294">
                  <c:v>43138.125</c:v>
                </c:pt>
                <c:pt idx="295">
                  <c:v>43138.145833333336</c:v>
                </c:pt>
                <c:pt idx="296">
                  <c:v>43138.166666666664</c:v>
                </c:pt>
                <c:pt idx="297">
                  <c:v>43138.1875</c:v>
                </c:pt>
                <c:pt idx="298">
                  <c:v>43138.208333333336</c:v>
                </c:pt>
                <c:pt idx="299">
                  <c:v>43138.229166666664</c:v>
                </c:pt>
                <c:pt idx="300">
                  <c:v>43138.25</c:v>
                </c:pt>
                <c:pt idx="301">
                  <c:v>43138.270833333336</c:v>
                </c:pt>
                <c:pt idx="302">
                  <c:v>43138.291666666664</c:v>
                </c:pt>
                <c:pt idx="303">
                  <c:v>43138.3125</c:v>
                </c:pt>
                <c:pt idx="304">
                  <c:v>43138.333333333336</c:v>
                </c:pt>
                <c:pt idx="305">
                  <c:v>43138.354166666664</c:v>
                </c:pt>
                <c:pt idx="306">
                  <c:v>43138.375</c:v>
                </c:pt>
                <c:pt idx="307">
                  <c:v>43138.395833333336</c:v>
                </c:pt>
                <c:pt idx="308">
                  <c:v>43138.416666666664</c:v>
                </c:pt>
                <c:pt idx="309">
                  <c:v>43138.4375</c:v>
                </c:pt>
                <c:pt idx="310">
                  <c:v>43138.458333333336</c:v>
                </c:pt>
                <c:pt idx="311">
                  <c:v>43138.479166666664</c:v>
                </c:pt>
                <c:pt idx="312">
                  <c:v>43138.5</c:v>
                </c:pt>
                <c:pt idx="313">
                  <c:v>43138.520833333336</c:v>
                </c:pt>
                <c:pt idx="314">
                  <c:v>43138.541666666664</c:v>
                </c:pt>
                <c:pt idx="315">
                  <c:v>43138.5625</c:v>
                </c:pt>
                <c:pt idx="316">
                  <c:v>43138.583333333336</c:v>
                </c:pt>
                <c:pt idx="317">
                  <c:v>43138.604166666664</c:v>
                </c:pt>
                <c:pt idx="318">
                  <c:v>43138.625</c:v>
                </c:pt>
                <c:pt idx="319">
                  <c:v>43138.645833333336</c:v>
                </c:pt>
                <c:pt idx="320">
                  <c:v>43138.666666666664</c:v>
                </c:pt>
                <c:pt idx="321">
                  <c:v>43138.6875</c:v>
                </c:pt>
                <c:pt idx="322">
                  <c:v>43138.708333333336</c:v>
                </c:pt>
                <c:pt idx="323">
                  <c:v>43138.729166666664</c:v>
                </c:pt>
                <c:pt idx="324">
                  <c:v>43138.75</c:v>
                </c:pt>
                <c:pt idx="325">
                  <c:v>43138.770833333336</c:v>
                </c:pt>
                <c:pt idx="326">
                  <c:v>43138.791666666664</c:v>
                </c:pt>
                <c:pt idx="327">
                  <c:v>43138.8125</c:v>
                </c:pt>
                <c:pt idx="328">
                  <c:v>43138.833333333336</c:v>
                </c:pt>
                <c:pt idx="329">
                  <c:v>43138.854166666664</c:v>
                </c:pt>
                <c:pt idx="330">
                  <c:v>43138.875</c:v>
                </c:pt>
                <c:pt idx="331">
                  <c:v>43138.895833333336</c:v>
                </c:pt>
                <c:pt idx="332">
                  <c:v>43138.916666666664</c:v>
                </c:pt>
                <c:pt idx="333">
                  <c:v>43138.9375</c:v>
                </c:pt>
                <c:pt idx="334">
                  <c:v>43138.958333333336</c:v>
                </c:pt>
                <c:pt idx="335">
                  <c:v>43138.979166666664</c:v>
                </c:pt>
                <c:pt idx="336">
                  <c:v>43139</c:v>
                </c:pt>
                <c:pt idx="337">
                  <c:v>43139.020833333336</c:v>
                </c:pt>
                <c:pt idx="338">
                  <c:v>43139.041666666664</c:v>
                </c:pt>
                <c:pt idx="339">
                  <c:v>43139.0625</c:v>
                </c:pt>
                <c:pt idx="340">
                  <c:v>43139.083333333336</c:v>
                </c:pt>
                <c:pt idx="341">
                  <c:v>43139.104166666664</c:v>
                </c:pt>
                <c:pt idx="342">
                  <c:v>43139.125</c:v>
                </c:pt>
                <c:pt idx="343">
                  <c:v>43139.145833333336</c:v>
                </c:pt>
                <c:pt idx="344">
                  <c:v>43139.166666666664</c:v>
                </c:pt>
                <c:pt idx="345">
                  <c:v>43139.1875</c:v>
                </c:pt>
                <c:pt idx="346">
                  <c:v>43139.208333333336</c:v>
                </c:pt>
                <c:pt idx="347">
                  <c:v>43139.229166666664</c:v>
                </c:pt>
                <c:pt idx="348">
                  <c:v>43139.25</c:v>
                </c:pt>
                <c:pt idx="349">
                  <c:v>43139.270833333336</c:v>
                </c:pt>
                <c:pt idx="350">
                  <c:v>43139.291666666664</c:v>
                </c:pt>
                <c:pt idx="351">
                  <c:v>43139.3125</c:v>
                </c:pt>
                <c:pt idx="352">
                  <c:v>43139.333333333336</c:v>
                </c:pt>
                <c:pt idx="353">
                  <c:v>43139.354166666664</c:v>
                </c:pt>
                <c:pt idx="354">
                  <c:v>43139.375</c:v>
                </c:pt>
                <c:pt idx="355">
                  <c:v>43139.395833333336</c:v>
                </c:pt>
                <c:pt idx="356">
                  <c:v>43139.416666666664</c:v>
                </c:pt>
                <c:pt idx="357">
                  <c:v>43139.4375</c:v>
                </c:pt>
                <c:pt idx="358">
                  <c:v>43139.458333333336</c:v>
                </c:pt>
                <c:pt idx="359">
                  <c:v>43139.479166666664</c:v>
                </c:pt>
                <c:pt idx="360">
                  <c:v>43139.5</c:v>
                </c:pt>
                <c:pt idx="361">
                  <c:v>43139.520833333336</c:v>
                </c:pt>
                <c:pt idx="362">
                  <c:v>43139.541666666664</c:v>
                </c:pt>
                <c:pt idx="363">
                  <c:v>43139.5625</c:v>
                </c:pt>
                <c:pt idx="364">
                  <c:v>43139.583333333336</c:v>
                </c:pt>
                <c:pt idx="365">
                  <c:v>43139.604166666664</c:v>
                </c:pt>
                <c:pt idx="366">
                  <c:v>43139.625</c:v>
                </c:pt>
                <c:pt idx="367">
                  <c:v>43139.645833333336</c:v>
                </c:pt>
                <c:pt idx="368">
                  <c:v>43139.666666666664</c:v>
                </c:pt>
                <c:pt idx="369">
                  <c:v>43139.6875</c:v>
                </c:pt>
                <c:pt idx="370">
                  <c:v>43139.708333333336</c:v>
                </c:pt>
                <c:pt idx="371">
                  <c:v>43139.729166666664</c:v>
                </c:pt>
                <c:pt idx="372">
                  <c:v>43139.75</c:v>
                </c:pt>
                <c:pt idx="373">
                  <c:v>43139.770833333336</c:v>
                </c:pt>
                <c:pt idx="374">
                  <c:v>43139.791666666664</c:v>
                </c:pt>
                <c:pt idx="375">
                  <c:v>43139.8125</c:v>
                </c:pt>
                <c:pt idx="376">
                  <c:v>43139.833333333336</c:v>
                </c:pt>
                <c:pt idx="377">
                  <c:v>43139.854166666664</c:v>
                </c:pt>
                <c:pt idx="378">
                  <c:v>43139.875</c:v>
                </c:pt>
                <c:pt idx="379">
                  <c:v>43139.895833333336</c:v>
                </c:pt>
                <c:pt idx="380">
                  <c:v>43139.916666666664</c:v>
                </c:pt>
                <c:pt idx="381">
                  <c:v>43139.9375</c:v>
                </c:pt>
                <c:pt idx="382">
                  <c:v>43139.958333333336</c:v>
                </c:pt>
                <c:pt idx="383">
                  <c:v>43139.979166666664</c:v>
                </c:pt>
                <c:pt idx="384">
                  <c:v>43140</c:v>
                </c:pt>
                <c:pt idx="385">
                  <c:v>43140.020833333336</c:v>
                </c:pt>
                <c:pt idx="386">
                  <c:v>43140.041666666664</c:v>
                </c:pt>
                <c:pt idx="387">
                  <c:v>43140.0625</c:v>
                </c:pt>
                <c:pt idx="388">
                  <c:v>43140.083333333336</c:v>
                </c:pt>
                <c:pt idx="389">
                  <c:v>43140.104166666664</c:v>
                </c:pt>
                <c:pt idx="390">
                  <c:v>43140.125</c:v>
                </c:pt>
                <c:pt idx="391">
                  <c:v>43140.145833333336</c:v>
                </c:pt>
                <c:pt idx="392">
                  <c:v>43140.166666666664</c:v>
                </c:pt>
                <c:pt idx="393">
                  <c:v>43140.1875</c:v>
                </c:pt>
                <c:pt idx="394">
                  <c:v>43140.208333333336</c:v>
                </c:pt>
                <c:pt idx="395">
                  <c:v>43140.229166666664</c:v>
                </c:pt>
                <c:pt idx="396">
                  <c:v>43140.25</c:v>
                </c:pt>
                <c:pt idx="397">
                  <c:v>43140.270833333336</c:v>
                </c:pt>
                <c:pt idx="398">
                  <c:v>43140.291666666664</c:v>
                </c:pt>
                <c:pt idx="399">
                  <c:v>43140.3125</c:v>
                </c:pt>
                <c:pt idx="400">
                  <c:v>43140.333333333336</c:v>
                </c:pt>
                <c:pt idx="401">
                  <c:v>43140.354166666664</c:v>
                </c:pt>
                <c:pt idx="402">
                  <c:v>43140.375</c:v>
                </c:pt>
                <c:pt idx="403">
                  <c:v>43140.395833333336</c:v>
                </c:pt>
                <c:pt idx="404">
                  <c:v>43140.416666666664</c:v>
                </c:pt>
                <c:pt idx="405">
                  <c:v>43140.4375</c:v>
                </c:pt>
                <c:pt idx="406">
                  <c:v>43140.458333333336</c:v>
                </c:pt>
                <c:pt idx="407">
                  <c:v>43140.479166666664</c:v>
                </c:pt>
                <c:pt idx="408">
                  <c:v>43140.5</c:v>
                </c:pt>
                <c:pt idx="409">
                  <c:v>43140.520833333336</c:v>
                </c:pt>
                <c:pt idx="410">
                  <c:v>43140.541666666664</c:v>
                </c:pt>
                <c:pt idx="411">
                  <c:v>43140.5625</c:v>
                </c:pt>
                <c:pt idx="412">
                  <c:v>43140.583333333336</c:v>
                </c:pt>
                <c:pt idx="413">
                  <c:v>43140.604166666664</c:v>
                </c:pt>
                <c:pt idx="414">
                  <c:v>43140.625</c:v>
                </c:pt>
                <c:pt idx="415">
                  <c:v>43140.645833333336</c:v>
                </c:pt>
                <c:pt idx="416">
                  <c:v>43140.666666666664</c:v>
                </c:pt>
                <c:pt idx="417">
                  <c:v>43140.6875</c:v>
                </c:pt>
                <c:pt idx="418">
                  <c:v>43140.708333333336</c:v>
                </c:pt>
                <c:pt idx="419">
                  <c:v>43140.729166666664</c:v>
                </c:pt>
                <c:pt idx="420">
                  <c:v>43140.75</c:v>
                </c:pt>
                <c:pt idx="421">
                  <c:v>43140.770833333336</c:v>
                </c:pt>
                <c:pt idx="422">
                  <c:v>43140.791666666664</c:v>
                </c:pt>
                <c:pt idx="423">
                  <c:v>43140.8125</c:v>
                </c:pt>
                <c:pt idx="424">
                  <c:v>43140.833333333336</c:v>
                </c:pt>
                <c:pt idx="425">
                  <c:v>43140.854166666664</c:v>
                </c:pt>
                <c:pt idx="426">
                  <c:v>43140.875</c:v>
                </c:pt>
                <c:pt idx="427">
                  <c:v>43140.895833333336</c:v>
                </c:pt>
                <c:pt idx="428">
                  <c:v>43140.916666666664</c:v>
                </c:pt>
                <c:pt idx="429">
                  <c:v>43140.9375</c:v>
                </c:pt>
                <c:pt idx="430">
                  <c:v>43140.958333333336</c:v>
                </c:pt>
                <c:pt idx="431">
                  <c:v>43140.979166666664</c:v>
                </c:pt>
                <c:pt idx="432">
                  <c:v>43141</c:v>
                </c:pt>
                <c:pt idx="433">
                  <c:v>43141.020833333336</c:v>
                </c:pt>
                <c:pt idx="434">
                  <c:v>43141.041666666664</c:v>
                </c:pt>
                <c:pt idx="435">
                  <c:v>43141.0625</c:v>
                </c:pt>
                <c:pt idx="436">
                  <c:v>43141.083333333336</c:v>
                </c:pt>
                <c:pt idx="437">
                  <c:v>43141.104166666664</c:v>
                </c:pt>
                <c:pt idx="438">
                  <c:v>43141.125</c:v>
                </c:pt>
                <c:pt idx="439">
                  <c:v>43141.145833333336</c:v>
                </c:pt>
                <c:pt idx="440">
                  <c:v>43141.166666666664</c:v>
                </c:pt>
                <c:pt idx="441">
                  <c:v>43141.1875</c:v>
                </c:pt>
                <c:pt idx="442">
                  <c:v>43141.208333333336</c:v>
                </c:pt>
                <c:pt idx="443">
                  <c:v>43141.229166666664</c:v>
                </c:pt>
                <c:pt idx="444">
                  <c:v>43141.25</c:v>
                </c:pt>
                <c:pt idx="445">
                  <c:v>43141.270833333336</c:v>
                </c:pt>
                <c:pt idx="446">
                  <c:v>43141.291666666664</c:v>
                </c:pt>
                <c:pt idx="447">
                  <c:v>43141.3125</c:v>
                </c:pt>
                <c:pt idx="448">
                  <c:v>43141.333333333336</c:v>
                </c:pt>
                <c:pt idx="449">
                  <c:v>43141.354166666664</c:v>
                </c:pt>
                <c:pt idx="450">
                  <c:v>43141.375</c:v>
                </c:pt>
                <c:pt idx="451">
                  <c:v>43141.395833333336</c:v>
                </c:pt>
                <c:pt idx="452">
                  <c:v>43141.416666666664</c:v>
                </c:pt>
                <c:pt idx="453">
                  <c:v>43141.4375</c:v>
                </c:pt>
                <c:pt idx="454">
                  <c:v>43141.458333333336</c:v>
                </c:pt>
                <c:pt idx="455">
                  <c:v>43141.479166666664</c:v>
                </c:pt>
                <c:pt idx="456">
                  <c:v>43141.5</c:v>
                </c:pt>
                <c:pt idx="457">
                  <c:v>43141.520833333336</c:v>
                </c:pt>
                <c:pt idx="458">
                  <c:v>43141.541666666664</c:v>
                </c:pt>
                <c:pt idx="459">
                  <c:v>43141.5625</c:v>
                </c:pt>
                <c:pt idx="460">
                  <c:v>43141.583333333336</c:v>
                </c:pt>
                <c:pt idx="461">
                  <c:v>43141.604166666664</c:v>
                </c:pt>
                <c:pt idx="462">
                  <c:v>43141.625</c:v>
                </c:pt>
                <c:pt idx="463">
                  <c:v>43141.645833333336</c:v>
                </c:pt>
                <c:pt idx="464">
                  <c:v>43141.666666666664</c:v>
                </c:pt>
                <c:pt idx="465">
                  <c:v>43141.6875</c:v>
                </c:pt>
                <c:pt idx="466">
                  <c:v>43141.708333333336</c:v>
                </c:pt>
                <c:pt idx="467">
                  <c:v>43141.729166666664</c:v>
                </c:pt>
                <c:pt idx="468">
                  <c:v>43141.75</c:v>
                </c:pt>
                <c:pt idx="469">
                  <c:v>43141.770833333336</c:v>
                </c:pt>
                <c:pt idx="470">
                  <c:v>43141.791666666664</c:v>
                </c:pt>
                <c:pt idx="471">
                  <c:v>43141.8125</c:v>
                </c:pt>
                <c:pt idx="472">
                  <c:v>43141.833333333336</c:v>
                </c:pt>
                <c:pt idx="473">
                  <c:v>43141.854166666664</c:v>
                </c:pt>
                <c:pt idx="474">
                  <c:v>43141.875</c:v>
                </c:pt>
                <c:pt idx="475">
                  <c:v>43141.895833333336</c:v>
                </c:pt>
                <c:pt idx="476">
                  <c:v>43141.916666666664</c:v>
                </c:pt>
                <c:pt idx="477">
                  <c:v>43141.9375</c:v>
                </c:pt>
                <c:pt idx="478">
                  <c:v>43141.958333333336</c:v>
                </c:pt>
                <c:pt idx="479">
                  <c:v>43141.979166666664</c:v>
                </c:pt>
                <c:pt idx="480">
                  <c:v>43142</c:v>
                </c:pt>
                <c:pt idx="481">
                  <c:v>43142.020833333336</c:v>
                </c:pt>
                <c:pt idx="482">
                  <c:v>43142.041666666664</c:v>
                </c:pt>
                <c:pt idx="483">
                  <c:v>43142.0625</c:v>
                </c:pt>
                <c:pt idx="484">
                  <c:v>43142.083333333336</c:v>
                </c:pt>
                <c:pt idx="485">
                  <c:v>43142.104166666664</c:v>
                </c:pt>
                <c:pt idx="486">
                  <c:v>43142.125</c:v>
                </c:pt>
                <c:pt idx="487">
                  <c:v>43142.145833333336</c:v>
                </c:pt>
                <c:pt idx="488">
                  <c:v>43142.166666666664</c:v>
                </c:pt>
                <c:pt idx="489">
                  <c:v>43142.1875</c:v>
                </c:pt>
                <c:pt idx="490">
                  <c:v>43142.208333333336</c:v>
                </c:pt>
                <c:pt idx="491">
                  <c:v>43142.229166666664</c:v>
                </c:pt>
                <c:pt idx="492">
                  <c:v>43142.25</c:v>
                </c:pt>
                <c:pt idx="493">
                  <c:v>43142.270833333336</c:v>
                </c:pt>
                <c:pt idx="494">
                  <c:v>43142.291666666664</c:v>
                </c:pt>
                <c:pt idx="495">
                  <c:v>43142.3125</c:v>
                </c:pt>
                <c:pt idx="496">
                  <c:v>43142.333333333336</c:v>
                </c:pt>
                <c:pt idx="497">
                  <c:v>43142.354166666664</c:v>
                </c:pt>
                <c:pt idx="498">
                  <c:v>43142.375</c:v>
                </c:pt>
                <c:pt idx="499">
                  <c:v>43142.395833333336</c:v>
                </c:pt>
                <c:pt idx="500">
                  <c:v>43142.416666666664</c:v>
                </c:pt>
                <c:pt idx="501">
                  <c:v>43142.4375</c:v>
                </c:pt>
                <c:pt idx="502">
                  <c:v>43142.458333333336</c:v>
                </c:pt>
                <c:pt idx="503">
                  <c:v>43142.479166666664</c:v>
                </c:pt>
                <c:pt idx="504">
                  <c:v>43142.5</c:v>
                </c:pt>
                <c:pt idx="505">
                  <c:v>43142.520833333336</c:v>
                </c:pt>
                <c:pt idx="506">
                  <c:v>43142.541666666664</c:v>
                </c:pt>
                <c:pt idx="507">
                  <c:v>43142.5625</c:v>
                </c:pt>
                <c:pt idx="508">
                  <c:v>43142.583333333336</c:v>
                </c:pt>
                <c:pt idx="509">
                  <c:v>43142.604166666664</c:v>
                </c:pt>
                <c:pt idx="510">
                  <c:v>43142.625</c:v>
                </c:pt>
                <c:pt idx="511">
                  <c:v>43142.645833333336</c:v>
                </c:pt>
                <c:pt idx="512">
                  <c:v>43142.666666666664</c:v>
                </c:pt>
                <c:pt idx="513">
                  <c:v>43142.6875</c:v>
                </c:pt>
                <c:pt idx="514">
                  <c:v>43142.708333333336</c:v>
                </c:pt>
                <c:pt idx="515">
                  <c:v>43142.729166666664</c:v>
                </c:pt>
                <c:pt idx="516">
                  <c:v>43142.75</c:v>
                </c:pt>
                <c:pt idx="517">
                  <c:v>43142.770833333336</c:v>
                </c:pt>
                <c:pt idx="518">
                  <c:v>43142.791666666664</c:v>
                </c:pt>
                <c:pt idx="519">
                  <c:v>43142.8125</c:v>
                </c:pt>
                <c:pt idx="520">
                  <c:v>43142.833333333336</c:v>
                </c:pt>
                <c:pt idx="521">
                  <c:v>43142.854166666664</c:v>
                </c:pt>
                <c:pt idx="522">
                  <c:v>43142.875</c:v>
                </c:pt>
                <c:pt idx="523">
                  <c:v>43142.895833333336</c:v>
                </c:pt>
                <c:pt idx="524">
                  <c:v>43142.916666666664</c:v>
                </c:pt>
                <c:pt idx="525">
                  <c:v>43142.9375</c:v>
                </c:pt>
                <c:pt idx="526">
                  <c:v>43142.958333333336</c:v>
                </c:pt>
                <c:pt idx="527">
                  <c:v>43142.979166666664</c:v>
                </c:pt>
                <c:pt idx="528">
                  <c:v>43143</c:v>
                </c:pt>
                <c:pt idx="529">
                  <c:v>43143.020833333336</c:v>
                </c:pt>
                <c:pt idx="530">
                  <c:v>43143.041666666664</c:v>
                </c:pt>
                <c:pt idx="531">
                  <c:v>43143.0625</c:v>
                </c:pt>
                <c:pt idx="532">
                  <c:v>43143.083333333336</c:v>
                </c:pt>
                <c:pt idx="533">
                  <c:v>43143.104166666664</c:v>
                </c:pt>
                <c:pt idx="534">
                  <c:v>43143.125</c:v>
                </c:pt>
                <c:pt idx="535">
                  <c:v>43143.145833333336</c:v>
                </c:pt>
                <c:pt idx="536">
                  <c:v>43143.166666666664</c:v>
                </c:pt>
                <c:pt idx="537">
                  <c:v>43143.1875</c:v>
                </c:pt>
                <c:pt idx="538">
                  <c:v>43143.208333333336</c:v>
                </c:pt>
                <c:pt idx="539">
                  <c:v>43143.229166666664</c:v>
                </c:pt>
                <c:pt idx="540">
                  <c:v>43143.25</c:v>
                </c:pt>
                <c:pt idx="541">
                  <c:v>43143.270833333336</c:v>
                </c:pt>
                <c:pt idx="542">
                  <c:v>43143.291666666664</c:v>
                </c:pt>
                <c:pt idx="543">
                  <c:v>43143.3125</c:v>
                </c:pt>
                <c:pt idx="544">
                  <c:v>43143.333333333336</c:v>
                </c:pt>
                <c:pt idx="545">
                  <c:v>43143.354166666664</c:v>
                </c:pt>
                <c:pt idx="546">
                  <c:v>43143.375</c:v>
                </c:pt>
                <c:pt idx="547">
                  <c:v>43143.395833333336</c:v>
                </c:pt>
                <c:pt idx="548">
                  <c:v>43143.416666666664</c:v>
                </c:pt>
                <c:pt idx="549">
                  <c:v>43143.4375</c:v>
                </c:pt>
                <c:pt idx="550">
                  <c:v>43143.458333333336</c:v>
                </c:pt>
                <c:pt idx="551">
                  <c:v>43143.479166666664</c:v>
                </c:pt>
                <c:pt idx="552">
                  <c:v>43143.5</c:v>
                </c:pt>
                <c:pt idx="553">
                  <c:v>43143.520833333336</c:v>
                </c:pt>
                <c:pt idx="554">
                  <c:v>43143.541666666664</c:v>
                </c:pt>
                <c:pt idx="555">
                  <c:v>43143.5625</c:v>
                </c:pt>
                <c:pt idx="556">
                  <c:v>43143.583333333336</c:v>
                </c:pt>
                <c:pt idx="557">
                  <c:v>43143.604166666664</c:v>
                </c:pt>
                <c:pt idx="558">
                  <c:v>43143.625</c:v>
                </c:pt>
                <c:pt idx="559">
                  <c:v>43143.645833333336</c:v>
                </c:pt>
                <c:pt idx="560">
                  <c:v>43143.666666666664</c:v>
                </c:pt>
                <c:pt idx="561">
                  <c:v>43143.6875</c:v>
                </c:pt>
                <c:pt idx="562">
                  <c:v>43143.708333333336</c:v>
                </c:pt>
                <c:pt idx="563">
                  <c:v>43143.729166666664</c:v>
                </c:pt>
                <c:pt idx="564">
                  <c:v>43143.75</c:v>
                </c:pt>
                <c:pt idx="565">
                  <c:v>43143.770833333336</c:v>
                </c:pt>
                <c:pt idx="566">
                  <c:v>43143.791666666664</c:v>
                </c:pt>
                <c:pt idx="567">
                  <c:v>43143.8125</c:v>
                </c:pt>
                <c:pt idx="568">
                  <c:v>43143.833333333336</c:v>
                </c:pt>
                <c:pt idx="569">
                  <c:v>43143.854166666664</c:v>
                </c:pt>
                <c:pt idx="570">
                  <c:v>43143.875</c:v>
                </c:pt>
                <c:pt idx="571">
                  <c:v>43143.895833333336</c:v>
                </c:pt>
                <c:pt idx="572">
                  <c:v>43143.916666666664</c:v>
                </c:pt>
                <c:pt idx="573">
                  <c:v>43143.9375</c:v>
                </c:pt>
                <c:pt idx="574">
                  <c:v>43143.958333333336</c:v>
                </c:pt>
                <c:pt idx="575">
                  <c:v>43143.979166666664</c:v>
                </c:pt>
                <c:pt idx="576">
                  <c:v>43144</c:v>
                </c:pt>
                <c:pt idx="577">
                  <c:v>43144.020833333336</c:v>
                </c:pt>
                <c:pt idx="578">
                  <c:v>43144.041666666664</c:v>
                </c:pt>
                <c:pt idx="579">
                  <c:v>43144.0625</c:v>
                </c:pt>
                <c:pt idx="580">
                  <c:v>43144.083333333336</c:v>
                </c:pt>
                <c:pt idx="581">
                  <c:v>43144.104166666664</c:v>
                </c:pt>
                <c:pt idx="582">
                  <c:v>43144.125</c:v>
                </c:pt>
                <c:pt idx="583">
                  <c:v>43144.145833333336</c:v>
                </c:pt>
                <c:pt idx="584">
                  <c:v>43144.166666666664</c:v>
                </c:pt>
                <c:pt idx="585">
                  <c:v>43144.1875</c:v>
                </c:pt>
                <c:pt idx="586">
                  <c:v>43144.208333333336</c:v>
                </c:pt>
                <c:pt idx="587">
                  <c:v>43144.229166666664</c:v>
                </c:pt>
                <c:pt idx="588">
                  <c:v>43144.25</c:v>
                </c:pt>
                <c:pt idx="589">
                  <c:v>43144.270833333336</c:v>
                </c:pt>
                <c:pt idx="590">
                  <c:v>43144.291666666664</c:v>
                </c:pt>
                <c:pt idx="591">
                  <c:v>43144.3125</c:v>
                </c:pt>
                <c:pt idx="592">
                  <c:v>43144.333333333336</c:v>
                </c:pt>
                <c:pt idx="593">
                  <c:v>43144.354166666664</c:v>
                </c:pt>
                <c:pt idx="594">
                  <c:v>43144.375</c:v>
                </c:pt>
                <c:pt idx="595">
                  <c:v>43144.395833333336</c:v>
                </c:pt>
                <c:pt idx="596">
                  <c:v>43144.416666666664</c:v>
                </c:pt>
                <c:pt idx="597">
                  <c:v>43144.4375</c:v>
                </c:pt>
                <c:pt idx="598">
                  <c:v>43144.458333333336</c:v>
                </c:pt>
                <c:pt idx="599">
                  <c:v>43144.479166666664</c:v>
                </c:pt>
                <c:pt idx="600">
                  <c:v>43144.5</c:v>
                </c:pt>
                <c:pt idx="601">
                  <c:v>43144.520833333336</c:v>
                </c:pt>
                <c:pt idx="602">
                  <c:v>43144.541666666664</c:v>
                </c:pt>
                <c:pt idx="603">
                  <c:v>43144.5625</c:v>
                </c:pt>
                <c:pt idx="604">
                  <c:v>43144.583333333336</c:v>
                </c:pt>
                <c:pt idx="605">
                  <c:v>43144.604166666664</c:v>
                </c:pt>
                <c:pt idx="606">
                  <c:v>43144.625</c:v>
                </c:pt>
                <c:pt idx="607">
                  <c:v>43144.645833333336</c:v>
                </c:pt>
                <c:pt idx="608">
                  <c:v>43144.666666666664</c:v>
                </c:pt>
                <c:pt idx="609">
                  <c:v>43144.6875</c:v>
                </c:pt>
                <c:pt idx="610">
                  <c:v>43144.708333333336</c:v>
                </c:pt>
                <c:pt idx="611">
                  <c:v>43144.729166666664</c:v>
                </c:pt>
                <c:pt idx="612">
                  <c:v>43144.75</c:v>
                </c:pt>
                <c:pt idx="613">
                  <c:v>43144.770833333336</c:v>
                </c:pt>
                <c:pt idx="614">
                  <c:v>43144.791666666664</c:v>
                </c:pt>
                <c:pt idx="615">
                  <c:v>43144.8125</c:v>
                </c:pt>
                <c:pt idx="616">
                  <c:v>43144.833333333336</c:v>
                </c:pt>
                <c:pt idx="617">
                  <c:v>43144.854166666664</c:v>
                </c:pt>
                <c:pt idx="618">
                  <c:v>43144.875</c:v>
                </c:pt>
                <c:pt idx="619">
                  <c:v>43144.895833333336</c:v>
                </c:pt>
                <c:pt idx="620">
                  <c:v>43144.916666666664</c:v>
                </c:pt>
                <c:pt idx="621">
                  <c:v>43144.9375</c:v>
                </c:pt>
                <c:pt idx="622">
                  <c:v>43144.958333333336</c:v>
                </c:pt>
                <c:pt idx="623">
                  <c:v>43144.979166666664</c:v>
                </c:pt>
                <c:pt idx="624">
                  <c:v>43145</c:v>
                </c:pt>
                <c:pt idx="625">
                  <c:v>43145.020833333336</c:v>
                </c:pt>
                <c:pt idx="626">
                  <c:v>43145.041666666664</c:v>
                </c:pt>
                <c:pt idx="627">
                  <c:v>43145.0625</c:v>
                </c:pt>
                <c:pt idx="628">
                  <c:v>43145.083333333336</c:v>
                </c:pt>
                <c:pt idx="629">
                  <c:v>43145.104166666664</c:v>
                </c:pt>
                <c:pt idx="630">
                  <c:v>43145.125</c:v>
                </c:pt>
                <c:pt idx="631">
                  <c:v>43145.145833333336</c:v>
                </c:pt>
                <c:pt idx="632">
                  <c:v>43145.166666666664</c:v>
                </c:pt>
                <c:pt idx="633">
                  <c:v>43145.1875</c:v>
                </c:pt>
                <c:pt idx="634">
                  <c:v>43145.208333333336</c:v>
                </c:pt>
                <c:pt idx="635">
                  <c:v>43145.229166666664</c:v>
                </c:pt>
                <c:pt idx="636">
                  <c:v>43145.25</c:v>
                </c:pt>
                <c:pt idx="637">
                  <c:v>43145.270833333336</c:v>
                </c:pt>
                <c:pt idx="638">
                  <c:v>43145.291666666664</c:v>
                </c:pt>
                <c:pt idx="639">
                  <c:v>43145.3125</c:v>
                </c:pt>
                <c:pt idx="640">
                  <c:v>43145.333333333336</c:v>
                </c:pt>
                <c:pt idx="641">
                  <c:v>43145.354166666664</c:v>
                </c:pt>
                <c:pt idx="642">
                  <c:v>43145.375</c:v>
                </c:pt>
                <c:pt idx="643">
                  <c:v>43145.395833333336</c:v>
                </c:pt>
                <c:pt idx="644">
                  <c:v>43145.416666666664</c:v>
                </c:pt>
                <c:pt idx="645">
                  <c:v>43145.4375</c:v>
                </c:pt>
                <c:pt idx="646">
                  <c:v>43145.458333333336</c:v>
                </c:pt>
                <c:pt idx="647">
                  <c:v>43145.479166666664</c:v>
                </c:pt>
                <c:pt idx="648">
                  <c:v>43145.5</c:v>
                </c:pt>
                <c:pt idx="649">
                  <c:v>43145.520833333336</c:v>
                </c:pt>
                <c:pt idx="650">
                  <c:v>43145.541666666664</c:v>
                </c:pt>
                <c:pt idx="651">
                  <c:v>43145.5625</c:v>
                </c:pt>
                <c:pt idx="652">
                  <c:v>43145.583333333336</c:v>
                </c:pt>
                <c:pt idx="653">
                  <c:v>43145.604166666664</c:v>
                </c:pt>
                <c:pt idx="654">
                  <c:v>43145.625</c:v>
                </c:pt>
                <c:pt idx="655">
                  <c:v>43145.645833333336</c:v>
                </c:pt>
                <c:pt idx="656">
                  <c:v>43145.666666666664</c:v>
                </c:pt>
                <c:pt idx="657">
                  <c:v>43145.6875</c:v>
                </c:pt>
                <c:pt idx="658">
                  <c:v>43145.708333333336</c:v>
                </c:pt>
                <c:pt idx="659">
                  <c:v>43145.729166666664</c:v>
                </c:pt>
                <c:pt idx="660">
                  <c:v>43145.75</c:v>
                </c:pt>
                <c:pt idx="661">
                  <c:v>43145.770833333336</c:v>
                </c:pt>
                <c:pt idx="662">
                  <c:v>43145.791666666664</c:v>
                </c:pt>
                <c:pt idx="663">
                  <c:v>43145.8125</c:v>
                </c:pt>
                <c:pt idx="664">
                  <c:v>43145.833333333336</c:v>
                </c:pt>
                <c:pt idx="665">
                  <c:v>43145.854166666664</c:v>
                </c:pt>
                <c:pt idx="666">
                  <c:v>43145.875</c:v>
                </c:pt>
                <c:pt idx="667">
                  <c:v>43145.895833333336</c:v>
                </c:pt>
                <c:pt idx="668">
                  <c:v>43145.916666666664</c:v>
                </c:pt>
                <c:pt idx="669">
                  <c:v>43145.9375</c:v>
                </c:pt>
                <c:pt idx="670">
                  <c:v>43145.958333333336</c:v>
                </c:pt>
                <c:pt idx="671">
                  <c:v>43145.979166666664</c:v>
                </c:pt>
                <c:pt idx="672">
                  <c:v>43146</c:v>
                </c:pt>
                <c:pt idx="673">
                  <c:v>43146.020833333336</c:v>
                </c:pt>
                <c:pt idx="674">
                  <c:v>43146.041666666664</c:v>
                </c:pt>
                <c:pt idx="675">
                  <c:v>43146.0625</c:v>
                </c:pt>
                <c:pt idx="676">
                  <c:v>43146.083333333336</c:v>
                </c:pt>
                <c:pt idx="677">
                  <c:v>43146.104166666664</c:v>
                </c:pt>
                <c:pt idx="678">
                  <c:v>43146.125</c:v>
                </c:pt>
                <c:pt idx="679">
                  <c:v>43146.145833333336</c:v>
                </c:pt>
                <c:pt idx="680">
                  <c:v>43146.166666666664</c:v>
                </c:pt>
                <c:pt idx="681">
                  <c:v>43146.1875</c:v>
                </c:pt>
                <c:pt idx="682">
                  <c:v>43146.208333333336</c:v>
                </c:pt>
                <c:pt idx="683">
                  <c:v>43146.229166666664</c:v>
                </c:pt>
                <c:pt idx="684">
                  <c:v>43146.25</c:v>
                </c:pt>
                <c:pt idx="685">
                  <c:v>43146.270833333336</c:v>
                </c:pt>
                <c:pt idx="686">
                  <c:v>43146.291666666664</c:v>
                </c:pt>
                <c:pt idx="687">
                  <c:v>43146.3125</c:v>
                </c:pt>
                <c:pt idx="688">
                  <c:v>43146.333333333336</c:v>
                </c:pt>
                <c:pt idx="689">
                  <c:v>43146.354166666664</c:v>
                </c:pt>
                <c:pt idx="690">
                  <c:v>43146.375</c:v>
                </c:pt>
                <c:pt idx="691">
                  <c:v>43146.395833333336</c:v>
                </c:pt>
                <c:pt idx="692">
                  <c:v>43146.416666666664</c:v>
                </c:pt>
                <c:pt idx="693">
                  <c:v>43146.4375</c:v>
                </c:pt>
                <c:pt idx="694">
                  <c:v>43146.458333333336</c:v>
                </c:pt>
                <c:pt idx="695">
                  <c:v>43146.479166666664</c:v>
                </c:pt>
                <c:pt idx="696">
                  <c:v>43146.5</c:v>
                </c:pt>
                <c:pt idx="697">
                  <c:v>43146.520833333336</c:v>
                </c:pt>
                <c:pt idx="698">
                  <c:v>43146.541666666664</c:v>
                </c:pt>
                <c:pt idx="699">
                  <c:v>43146.5625</c:v>
                </c:pt>
                <c:pt idx="700">
                  <c:v>43146.583333333336</c:v>
                </c:pt>
                <c:pt idx="701">
                  <c:v>43146.604166666664</c:v>
                </c:pt>
                <c:pt idx="702">
                  <c:v>43146.625</c:v>
                </c:pt>
                <c:pt idx="703">
                  <c:v>43146.645833333336</c:v>
                </c:pt>
                <c:pt idx="704">
                  <c:v>43146.666666666664</c:v>
                </c:pt>
                <c:pt idx="705">
                  <c:v>43146.6875</c:v>
                </c:pt>
                <c:pt idx="706">
                  <c:v>43146.708333333336</c:v>
                </c:pt>
                <c:pt idx="707">
                  <c:v>43146.729166666664</c:v>
                </c:pt>
                <c:pt idx="708">
                  <c:v>43146.75</c:v>
                </c:pt>
                <c:pt idx="709">
                  <c:v>43146.770833333336</c:v>
                </c:pt>
                <c:pt idx="710">
                  <c:v>43146.791666666664</c:v>
                </c:pt>
                <c:pt idx="711">
                  <c:v>43146.8125</c:v>
                </c:pt>
                <c:pt idx="712">
                  <c:v>43146.833333333336</c:v>
                </c:pt>
                <c:pt idx="713">
                  <c:v>43146.854166666664</c:v>
                </c:pt>
                <c:pt idx="714">
                  <c:v>43146.875</c:v>
                </c:pt>
                <c:pt idx="715">
                  <c:v>43146.895833333336</c:v>
                </c:pt>
                <c:pt idx="716">
                  <c:v>43146.916666666664</c:v>
                </c:pt>
                <c:pt idx="717">
                  <c:v>43146.9375</c:v>
                </c:pt>
                <c:pt idx="718">
                  <c:v>43146.958333333336</c:v>
                </c:pt>
                <c:pt idx="719">
                  <c:v>43146.979166666664</c:v>
                </c:pt>
                <c:pt idx="720">
                  <c:v>43147</c:v>
                </c:pt>
                <c:pt idx="721">
                  <c:v>43147.020833333336</c:v>
                </c:pt>
                <c:pt idx="722">
                  <c:v>43147.041666666664</c:v>
                </c:pt>
                <c:pt idx="723">
                  <c:v>43147.0625</c:v>
                </c:pt>
                <c:pt idx="724">
                  <c:v>43147.083333333336</c:v>
                </c:pt>
                <c:pt idx="725">
                  <c:v>43147.104166666664</c:v>
                </c:pt>
                <c:pt idx="726">
                  <c:v>43147.125</c:v>
                </c:pt>
                <c:pt idx="727">
                  <c:v>43147.145833333336</c:v>
                </c:pt>
                <c:pt idx="728">
                  <c:v>43147.166666666664</c:v>
                </c:pt>
                <c:pt idx="729">
                  <c:v>43147.1875</c:v>
                </c:pt>
                <c:pt idx="730">
                  <c:v>43147.208333333336</c:v>
                </c:pt>
                <c:pt idx="731">
                  <c:v>43147.229166666664</c:v>
                </c:pt>
                <c:pt idx="732">
                  <c:v>43147.25</c:v>
                </c:pt>
                <c:pt idx="733">
                  <c:v>43147.270833333336</c:v>
                </c:pt>
                <c:pt idx="734">
                  <c:v>43147.291666666664</c:v>
                </c:pt>
                <c:pt idx="735">
                  <c:v>43147.3125</c:v>
                </c:pt>
                <c:pt idx="736">
                  <c:v>43147.333333333336</c:v>
                </c:pt>
                <c:pt idx="737">
                  <c:v>43147.354166666664</c:v>
                </c:pt>
                <c:pt idx="738">
                  <c:v>43147.375</c:v>
                </c:pt>
                <c:pt idx="739">
                  <c:v>43147.395833333336</c:v>
                </c:pt>
                <c:pt idx="740">
                  <c:v>43147.416666666664</c:v>
                </c:pt>
                <c:pt idx="741">
                  <c:v>43147.4375</c:v>
                </c:pt>
                <c:pt idx="742">
                  <c:v>43147.458333333336</c:v>
                </c:pt>
                <c:pt idx="743">
                  <c:v>43147.479166666664</c:v>
                </c:pt>
                <c:pt idx="744">
                  <c:v>43147.5</c:v>
                </c:pt>
                <c:pt idx="745">
                  <c:v>43147.520833333336</c:v>
                </c:pt>
                <c:pt idx="746">
                  <c:v>43147.541666666664</c:v>
                </c:pt>
                <c:pt idx="747">
                  <c:v>43147.5625</c:v>
                </c:pt>
                <c:pt idx="748">
                  <c:v>43147.583333333336</c:v>
                </c:pt>
                <c:pt idx="749">
                  <c:v>43147.604166666664</c:v>
                </c:pt>
                <c:pt idx="750">
                  <c:v>43147.625</c:v>
                </c:pt>
                <c:pt idx="751">
                  <c:v>43147.645833333336</c:v>
                </c:pt>
                <c:pt idx="752">
                  <c:v>43147.666666666664</c:v>
                </c:pt>
                <c:pt idx="753">
                  <c:v>43147.6875</c:v>
                </c:pt>
                <c:pt idx="754">
                  <c:v>43147.708333333336</c:v>
                </c:pt>
                <c:pt idx="755">
                  <c:v>43147.729166666664</c:v>
                </c:pt>
                <c:pt idx="756">
                  <c:v>43147.75</c:v>
                </c:pt>
                <c:pt idx="757">
                  <c:v>43147.770833333336</c:v>
                </c:pt>
                <c:pt idx="758">
                  <c:v>43147.791666666664</c:v>
                </c:pt>
                <c:pt idx="759">
                  <c:v>43147.8125</c:v>
                </c:pt>
                <c:pt idx="760">
                  <c:v>43147.833333333336</c:v>
                </c:pt>
                <c:pt idx="761">
                  <c:v>43147.854166666664</c:v>
                </c:pt>
                <c:pt idx="762">
                  <c:v>43147.875</c:v>
                </c:pt>
                <c:pt idx="763">
                  <c:v>43147.895833333336</c:v>
                </c:pt>
                <c:pt idx="764">
                  <c:v>43147.916666666664</c:v>
                </c:pt>
                <c:pt idx="765">
                  <c:v>43147.9375</c:v>
                </c:pt>
                <c:pt idx="766">
                  <c:v>43147.958333333336</c:v>
                </c:pt>
                <c:pt idx="767">
                  <c:v>43147.979166666664</c:v>
                </c:pt>
                <c:pt idx="768">
                  <c:v>43148</c:v>
                </c:pt>
                <c:pt idx="769">
                  <c:v>43148.020833333336</c:v>
                </c:pt>
                <c:pt idx="770">
                  <c:v>43148.041666666664</c:v>
                </c:pt>
                <c:pt idx="771">
                  <c:v>43148.0625</c:v>
                </c:pt>
                <c:pt idx="772">
                  <c:v>43148.083333333336</c:v>
                </c:pt>
                <c:pt idx="773">
                  <c:v>43148.104166666664</c:v>
                </c:pt>
                <c:pt idx="774">
                  <c:v>43148.125</c:v>
                </c:pt>
                <c:pt idx="775">
                  <c:v>43148.145833333336</c:v>
                </c:pt>
                <c:pt idx="776">
                  <c:v>43148.166666666664</c:v>
                </c:pt>
                <c:pt idx="777">
                  <c:v>43148.1875</c:v>
                </c:pt>
                <c:pt idx="778">
                  <c:v>43148.208333333336</c:v>
                </c:pt>
                <c:pt idx="779">
                  <c:v>43148.229166666664</c:v>
                </c:pt>
                <c:pt idx="780">
                  <c:v>43148.25</c:v>
                </c:pt>
                <c:pt idx="781">
                  <c:v>43148.270833333336</c:v>
                </c:pt>
                <c:pt idx="782">
                  <c:v>43148.291666666664</c:v>
                </c:pt>
                <c:pt idx="783">
                  <c:v>43148.3125</c:v>
                </c:pt>
                <c:pt idx="784">
                  <c:v>43148.333333333336</c:v>
                </c:pt>
                <c:pt idx="785">
                  <c:v>43148.354166666664</c:v>
                </c:pt>
                <c:pt idx="786">
                  <c:v>43148.375</c:v>
                </c:pt>
                <c:pt idx="787">
                  <c:v>43148.395833333336</c:v>
                </c:pt>
                <c:pt idx="788">
                  <c:v>43148.416666666664</c:v>
                </c:pt>
                <c:pt idx="789">
                  <c:v>43148.4375</c:v>
                </c:pt>
                <c:pt idx="790">
                  <c:v>43148.458333333336</c:v>
                </c:pt>
                <c:pt idx="791">
                  <c:v>43148.479166666664</c:v>
                </c:pt>
                <c:pt idx="792">
                  <c:v>43148.5</c:v>
                </c:pt>
                <c:pt idx="793">
                  <c:v>43148.520833333336</c:v>
                </c:pt>
                <c:pt idx="794">
                  <c:v>43148.541666666664</c:v>
                </c:pt>
                <c:pt idx="795">
                  <c:v>43148.5625</c:v>
                </c:pt>
                <c:pt idx="796">
                  <c:v>43148.583333333336</c:v>
                </c:pt>
                <c:pt idx="797">
                  <c:v>43148.604166666664</c:v>
                </c:pt>
                <c:pt idx="798">
                  <c:v>43148.625</c:v>
                </c:pt>
                <c:pt idx="799">
                  <c:v>43148.645833333336</c:v>
                </c:pt>
                <c:pt idx="800">
                  <c:v>43148.666666666664</c:v>
                </c:pt>
                <c:pt idx="801">
                  <c:v>43148.6875</c:v>
                </c:pt>
                <c:pt idx="802">
                  <c:v>43148.708333333336</c:v>
                </c:pt>
                <c:pt idx="803">
                  <c:v>43148.729166666664</c:v>
                </c:pt>
                <c:pt idx="804">
                  <c:v>43148.75</c:v>
                </c:pt>
                <c:pt idx="805">
                  <c:v>43148.770833333336</c:v>
                </c:pt>
                <c:pt idx="806">
                  <c:v>43148.791666666664</c:v>
                </c:pt>
                <c:pt idx="807">
                  <c:v>43148.8125</c:v>
                </c:pt>
                <c:pt idx="808">
                  <c:v>43148.833333333336</c:v>
                </c:pt>
                <c:pt idx="809">
                  <c:v>43148.854166666664</c:v>
                </c:pt>
                <c:pt idx="810">
                  <c:v>43148.875</c:v>
                </c:pt>
                <c:pt idx="811">
                  <c:v>43148.895833333336</c:v>
                </c:pt>
                <c:pt idx="812">
                  <c:v>43148.916666666664</c:v>
                </c:pt>
                <c:pt idx="813">
                  <c:v>43148.9375</c:v>
                </c:pt>
                <c:pt idx="814">
                  <c:v>43148.958333333336</c:v>
                </c:pt>
                <c:pt idx="815">
                  <c:v>43148.979166666664</c:v>
                </c:pt>
                <c:pt idx="816">
                  <c:v>43149</c:v>
                </c:pt>
                <c:pt idx="817">
                  <c:v>43149.020833333336</c:v>
                </c:pt>
                <c:pt idx="818">
                  <c:v>43149.041666666664</c:v>
                </c:pt>
                <c:pt idx="819">
                  <c:v>43149.0625</c:v>
                </c:pt>
                <c:pt idx="820">
                  <c:v>43149.083333333336</c:v>
                </c:pt>
                <c:pt idx="821">
                  <c:v>43149.104166666664</c:v>
                </c:pt>
                <c:pt idx="822">
                  <c:v>43149.125</c:v>
                </c:pt>
                <c:pt idx="823">
                  <c:v>43149.145833333336</c:v>
                </c:pt>
                <c:pt idx="824">
                  <c:v>43149.166666666664</c:v>
                </c:pt>
                <c:pt idx="825">
                  <c:v>43149.1875</c:v>
                </c:pt>
                <c:pt idx="826">
                  <c:v>43149.208333333336</c:v>
                </c:pt>
                <c:pt idx="827">
                  <c:v>43149.229166666664</c:v>
                </c:pt>
                <c:pt idx="828">
                  <c:v>43149.25</c:v>
                </c:pt>
                <c:pt idx="829">
                  <c:v>43149.270833333336</c:v>
                </c:pt>
                <c:pt idx="830">
                  <c:v>43149.291666666664</c:v>
                </c:pt>
                <c:pt idx="831">
                  <c:v>43149.3125</c:v>
                </c:pt>
                <c:pt idx="832">
                  <c:v>43149.333333333336</c:v>
                </c:pt>
                <c:pt idx="833">
                  <c:v>43149.354166666664</c:v>
                </c:pt>
                <c:pt idx="834">
                  <c:v>43149.375</c:v>
                </c:pt>
                <c:pt idx="835">
                  <c:v>43149.395833333336</c:v>
                </c:pt>
                <c:pt idx="836">
                  <c:v>43149.416666666664</c:v>
                </c:pt>
                <c:pt idx="837">
                  <c:v>43149.4375</c:v>
                </c:pt>
                <c:pt idx="838">
                  <c:v>43149.458333333336</c:v>
                </c:pt>
                <c:pt idx="839">
                  <c:v>43149.479166666664</c:v>
                </c:pt>
                <c:pt idx="840">
                  <c:v>43149.5</c:v>
                </c:pt>
                <c:pt idx="841">
                  <c:v>43149.520833333336</c:v>
                </c:pt>
                <c:pt idx="842">
                  <c:v>43149.541666666664</c:v>
                </c:pt>
                <c:pt idx="843">
                  <c:v>43149.5625</c:v>
                </c:pt>
                <c:pt idx="844">
                  <c:v>43149.583333333336</c:v>
                </c:pt>
                <c:pt idx="845">
                  <c:v>43149.604166666664</c:v>
                </c:pt>
                <c:pt idx="846">
                  <c:v>43149.625</c:v>
                </c:pt>
                <c:pt idx="847">
                  <c:v>43149.645833333336</c:v>
                </c:pt>
                <c:pt idx="848">
                  <c:v>43149.666666666664</c:v>
                </c:pt>
                <c:pt idx="849">
                  <c:v>43149.6875</c:v>
                </c:pt>
                <c:pt idx="850">
                  <c:v>43149.708333333336</c:v>
                </c:pt>
                <c:pt idx="851">
                  <c:v>43149.729166666664</c:v>
                </c:pt>
                <c:pt idx="852">
                  <c:v>43149.75</c:v>
                </c:pt>
                <c:pt idx="853">
                  <c:v>43149.770833333336</c:v>
                </c:pt>
                <c:pt idx="854">
                  <c:v>43149.791666666664</c:v>
                </c:pt>
                <c:pt idx="855">
                  <c:v>43149.8125</c:v>
                </c:pt>
                <c:pt idx="856">
                  <c:v>43149.833333333336</c:v>
                </c:pt>
                <c:pt idx="857">
                  <c:v>43149.854166666664</c:v>
                </c:pt>
                <c:pt idx="858">
                  <c:v>43149.875</c:v>
                </c:pt>
                <c:pt idx="859">
                  <c:v>43149.895833333336</c:v>
                </c:pt>
                <c:pt idx="860">
                  <c:v>43149.916666666664</c:v>
                </c:pt>
                <c:pt idx="861">
                  <c:v>43149.9375</c:v>
                </c:pt>
                <c:pt idx="862">
                  <c:v>43149.958333333336</c:v>
                </c:pt>
                <c:pt idx="863">
                  <c:v>43149.979166666664</c:v>
                </c:pt>
                <c:pt idx="864">
                  <c:v>43150</c:v>
                </c:pt>
                <c:pt idx="865">
                  <c:v>43150.020833333336</c:v>
                </c:pt>
                <c:pt idx="866">
                  <c:v>43150.041666666664</c:v>
                </c:pt>
                <c:pt idx="867">
                  <c:v>43150.0625</c:v>
                </c:pt>
                <c:pt idx="868">
                  <c:v>43150.083333333336</c:v>
                </c:pt>
                <c:pt idx="869">
                  <c:v>43150.104166666664</c:v>
                </c:pt>
                <c:pt idx="870">
                  <c:v>43150.125</c:v>
                </c:pt>
                <c:pt idx="871">
                  <c:v>43150.145833333336</c:v>
                </c:pt>
                <c:pt idx="872">
                  <c:v>43150.166666666664</c:v>
                </c:pt>
                <c:pt idx="873">
                  <c:v>43150.1875</c:v>
                </c:pt>
                <c:pt idx="874">
                  <c:v>43150.208333333336</c:v>
                </c:pt>
                <c:pt idx="875">
                  <c:v>43150.229166666664</c:v>
                </c:pt>
                <c:pt idx="876">
                  <c:v>43150.25</c:v>
                </c:pt>
                <c:pt idx="877">
                  <c:v>43150.270833333336</c:v>
                </c:pt>
                <c:pt idx="878">
                  <c:v>43150.291666666664</c:v>
                </c:pt>
                <c:pt idx="879">
                  <c:v>43150.3125</c:v>
                </c:pt>
                <c:pt idx="880">
                  <c:v>43150.333333333336</c:v>
                </c:pt>
                <c:pt idx="881">
                  <c:v>43150.354166666664</c:v>
                </c:pt>
                <c:pt idx="882">
                  <c:v>43150.375</c:v>
                </c:pt>
                <c:pt idx="883">
                  <c:v>43150.395833333336</c:v>
                </c:pt>
                <c:pt idx="884">
                  <c:v>43150.416666666664</c:v>
                </c:pt>
                <c:pt idx="885">
                  <c:v>43150.4375</c:v>
                </c:pt>
                <c:pt idx="886">
                  <c:v>43150.458333333336</c:v>
                </c:pt>
                <c:pt idx="887">
                  <c:v>43150.479166666664</c:v>
                </c:pt>
                <c:pt idx="888">
                  <c:v>43150.5</c:v>
                </c:pt>
                <c:pt idx="889">
                  <c:v>43150.520833333336</c:v>
                </c:pt>
                <c:pt idx="890">
                  <c:v>43150.541666666664</c:v>
                </c:pt>
                <c:pt idx="891">
                  <c:v>43150.5625</c:v>
                </c:pt>
                <c:pt idx="892">
                  <c:v>43150.583333333336</c:v>
                </c:pt>
                <c:pt idx="893">
                  <c:v>43150.604166666664</c:v>
                </c:pt>
                <c:pt idx="894">
                  <c:v>43150.625</c:v>
                </c:pt>
                <c:pt idx="895">
                  <c:v>43150.645833333336</c:v>
                </c:pt>
                <c:pt idx="896">
                  <c:v>43150.666666666664</c:v>
                </c:pt>
                <c:pt idx="897">
                  <c:v>43150.6875</c:v>
                </c:pt>
                <c:pt idx="898">
                  <c:v>43150.708333333336</c:v>
                </c:pt>
                <c:pt idx="899">
                  <c:v>43150.729166666664</c:v>
                </c:pt>
                <c:pt idx="900">
                  <c:v>43150.75</c:v>
                </c:pt>
                <c:pt idx="901">
                  <c:v>43150.770833333336</c:v>
                </c:pt>
                <c:pt idx="902">
                  <c:v>43150.791666666664</c:v>
                </c:pt>
                <c:pt idx="903">
                  <c:v>43150.8125</c:v>
                </c:pt>
                <c:pt idx="904">
                  <c:v>43150.833333333336</c:v>
                </c:pt>
                <c:pt idx="905">
                  <c:v>43150.854166666664</c:v>
                </c:pt>
                <c:pt idx="906">
                  <c:v>43150.875</c:v>
                </c:pt>
                <c:pt idx="907">
                  <c:v>43150.895833333336</c:v>
                </c:pt>
                <c:pt idx="908">
                  <c:v>43150.916666666664</c:v>
                </c:pt>
                <c:pt idx="909">
                  <c:v>43150.9375</c:v>
                </c:pt>
                <c:pt idx="910">
                  <c:v>43150.958333333336</c:v>
                </c:pt>
                <c:pt idx="911">
                  <c:v>43150.979166666664</c:v>
                </c:pt>
                <c:pt idx="912">
                  <c:v>43151</c:v>
                </c:pt>
                <c:pt idx="913">
                  <c:v>43151.020833333336</c:v>
                </c:pt>
                <c:pt idx="914">
                  <c:v>43151.041666666664</c:v>
                </c:pt>
                <c:pt idx="915">
                  <c:v>43151.0625</c:v>
                </c:pt>
                <c:pt idx="916">
                  <c:v>43151.083333333336</c:v>
                </c:pt>
                <c:pt idx="917">
                  <c:v>43151.104166666664</c:v>
                </c:pt>
                <c:pt idx="918">
                  <c:v>43151.125</c:v>
                </c:pt>
                <c:pt idx="919">
                  <c:v>43151.145833333336</c:v>
                </c:pt>
                <c:pt idx="920">
                  <c:v>43151.166666666664</c:v>
                </c:pt>
                <c:pt idx="921">
                  <c:v>43151.1875</c:v>
                </c:pt>
                <c:pt idx="922">
                  <c:v>43151.208333333336</c:v>
                </c:pt>
                <c:pt idx="923">
                  <c:v>43151.229166666664</c:v>
                </c:pt>
                <c:pt idx="924">
                  <c:v>43151.25</c:v>
                </c:pt>
                <c:pt idx="925">
                  <c:v>43151.270833333336</c:v>
                </c:pt>
                <c:pt idx="926">
                  <c:v>43151.291666666664</c:v>
                </c:pt>
                <c:pt idx="927">
                  <c:v>43151.3125</c:v>
                </c:pt>
                <c:pt idx="928">
                  <c:v>43151.333333333336</c:v>
                </c:pt>
                <c:pt idx="929">
                  <c:v>43151.354166666664</c:v>
                </c:pt>
                <c:pt idx="930">
                  <c:v>43151.375</c:v>
                </c:pt>
                <c:pt idx="931">
                  <c:v>43151.395833333336</c:v>
                </c:pt>
                <c:pt idx="932">
                  <c:v>43151.416666666664</c:v>
                </c:pt>
                <c:pt idx="933">
                  <c:v>43151.4375</c:v>
                </c:pt>
                <c:pt idx="934">
                  <c:v>43151.458333333336</c:v>
                </c:pt>
                <c:pt idx="935">
                  <c:v>43151.479166666664</c:v>
                </c:pt>
                <c:pt idx="936">
                  <c:v>43151.5</c:v>
                </c:pt>
                <c:pt idx="937">
                  <c:v>43151.520833333336</c:v>
                </c:pt>
                <c:pt idx="938">
                  <c:v>43151.541666666664</c:v>
                </c:pt>
                <c:pt idx="939">
                  <c:v>43151.5625</c:v>
                </c:pt>
                <c:pt idx="940">
                  <c:v>43151.583333333336</c:v>
                </c:pt>
                <c:pt idx="941">
                  <c:v>43151.604166666664</c:v>
                </c:pt>
                <c:pt idx="942">
                  <c:v>43151.625</c:v>
                </c:pt>
                <c:pt idx="943">
                  <c:v>43151.645833333336</c:v>
                </c:pt>
                <c:pt idx="944">
                  <c:v>43151.666666666664</c:v>
                </c:pt>
                <c:pt idx="945">
                  <c:v>43151.6875</c:v>
                </c:pt>
                <c:pt idx="946">
                  <c:v>43151.708333333336</c:v>
                </c:pt>
                <c:pt idx="947">
                  <c:v>43151.729166666664</c:v>
                </c:pt>
                <c:pt idx="948">
                  <c:v>43151.75</c:v>
                </c:pt>
                <c:pt idx="949">
                  <c:v>43151.770833333336</c:v>
                </c:pt>
                <c:pt idx="950">
                  <c:v>43151.791666666664</c:v>
                </c:pt>
                <c:pt idx="951">
                  <c:v>43151.8125</c:v>
                </c:pt>
                <c:pt idx="952">
                  <c:v>43151.833333333336</c:v>
                </c:pt>
                <c:pt idx="953">
                  <c:v>43151.854166666664</c:v>
                </c:pt>
                <c:pt idx="954">
                  <c:v>43151.875</c:v>
                </c:pt>
                <c:pt idx="955">
                  <c:v>43151.895833333336</c:v>
                </c:pt>
                <c:pt idx="956">
                  <c:v>43151.916666666664</c:v>
                </c:pt>
                <c:pt idx="957">
                  <c:v>43151.9375</c:v>
                </c:pt>
                <c:pt idx="958">
                  <c:v>43151.958333333336</c:v>
                </c:pt>
                <c:pt idx="959">
                  <c:v>43151.979166666664</c:v>
                </c:pt>
                <c:pt idx="960">
                  <c:v>43152</c:v>
                </c:pt>
                <c:pt idx="961">
                  <c:v>43152.020833333336</c:v>
                </c:pt>
                <c:pt idx="962">
                  <c:v>43152.041666666664</c:v>
                </c:pt>
                <c:pt idx="963">
                  <c:v>43152.0625</c:v>
                </c:pt>
                <c:pt idx="964">
                  <c:v>43152.083333333336</c:v>
                </c:pt>
                <c:pt idx="965">
                  <c:v>43152.104166666664</c:v>
                </c:pt>
                <c:pt idx="966">
                  <c:v>43152.125</c:v>
                </c:pt>
                <c:pt idx="967">
                  <c:v>43152.145833333336</c:v>
                </c:pt>
                <c:pt idx="968">
                  <c:v>43152.166666666664</c:v>
                </c:pt>
                <c:pt idx="969">
                  <c:v>43152.1875</c:v>
                </c:pt>
                <c:pt idx="970">
                  <c:v>43152.208333333336</c:v>
                </c:pt>
                <c:pt idx="971">
                  <c:v>43152.229166666664</c:v>
                </c:pt>
                <c:pt idx="972">
                  <c:v>43152.25</c:v>
                </c:pt>
                <c:pt idx="973">
                  <c:v>43152.270833333336</c:v>
                </c:pt>
                <c:pt idx="974">
                  <c:v>43152.291666666664</c:v>
                </c:pt>
                <c:pt idx="975">
                  <c:v>43152.3125</c:v>
                </c:pt>
                <c:pt idx="976">
                  <c:v>43152.333333333336</c:v>
                </c:pt>
                <c:pt idx="977">
                  <c:v>43152.354166666664</c:v>
                </c:pt>
                <c:pt idx="978">
                  <c:v>43152.375</c:v>
                </c:pt>
                <c:pt idx="979">
                  <c:v>43152.395833333336</c:v>
                </c:pt>
                <c:pt idx="980">
                  <c:v>43152.416666666664</c:v>
                </c:pt>
                <c:pt idx="981">
                  <c:v>43152.4375</c:v>
                </c:pt>
                <c:pt idx="982">
                  <c:v>43152.458333333336</c:v>
                </c:pt>
                <c:pt idx="983">
                  <c:v>43152.479166666664</c:v>
                </c:pt>
                <c:pt idx="984">
                  <c:v>43152.5</c:v>
                </c:pt>
                <c:pt idx="985">
                  <c:v>43152.520833333336</c:v>
                </c:pt>
                <c:pt idx="986">
                  <c:v>43152.541666666664</c:v>
                </c:pt>
                <c:pt idx="987">
                  <c:v>43152.5625</c:v>
                </c:pt>
                <c:pt idx="988">
                  <c:v>43152.583333333336</c:v>
                </c:pt>
                <c:pt idx="989">
                  <c:v>43152.604166666664</c:v>
                </c:pt>
                <c:pt idx="990">
                  <c:v>43152.625</c:v>
                </c:pt>
                <c:pt idx="991">
                  <c:v>43152.645833333336</c:v>
                </c:pt>
                <c:pt idx="992">
                  <c:v>43152.666666666664</c:v>
                </c:pt>
                <c:pt idx="993">
                  <c:v>43152.6875</c:v>
                </c:pt>
                <c:pt idx="994">
                  <c:v>43152.708333333336</c:v>
                </c:pt>
                <c:pt idx="995">
                  <c:v>43152.729166666664</c:v>
                </c:pt>
                <c:pt idx="996">
                  <c:v>43152.75</c:v>
                </c:pt>
                <c:pt idx="997">
                  <c:v>43152.770833333336</c:v>
                </c:pt>
                <c:pt idx="998">
                  <c:v>43152.791666666664</c:v>
                </c:pt>
                <c:pt idx="999">
                  <c:v>43152.8125</c:v>
                </c:pt>
                <c:pt idx="1000">
                  <c:v>43152.833333333336</c:v>
                </c:pt>
                <c:pt idx="1001">
                  <c:v>43152.854166666664</c:v>
                </c:pt>
                <c:pt idx="1002">
                  <c:v>43152.875</c:v>
                </c:pt>
                <c:pt idx="1003">
                  <c:v>43152.895833333336</c:v>
                </c:pt>
                <c:pt idx="1004">
                  <c:v>43152.916666666664</c:v>
                </c:pt>
                <c:pt idx="1005">
                  <c:v>43152.9375</c:v>
                </c:pt>
                <c:pt idx="1006">
                  <c:v>43152.958333333336</c:v>
                </c:pt>
                <c:pt idx="1007">
                  <c:v>43152.979166666664</c:v>
                </c:pt>
                <c:pt idx="1008">
                  <c:v>43153</c:v>
                </c:pt>
                <c:pt idx="1009">
                  <c:v>43153.020833333336</c:v>
                </c:pt>
                <c:pt idx="1010">
                  <c:v>43153.041666666664</c:v>
                </c:pt>
                <c:pt idx="1011">
                  <c:v>43153.0625</c:v>
                </c:pt>
                <c:pt idx="1012">
                  <c:v>43153.083333333336</c:v>
                </c:pt>
                <c:pt idx="1013">
                  <c:v>43153.104166666664</c:v>
                </c:pt>
                <c:pt idx="1014">
                  <c:v>43153.125</c:v>
                </c:pt>
                <c:pt idx="1015">
                  <c:v>43153.145833333336</c:v>
                </c:pt>
                <c:pt idx="1016">
                  <c:v>43153.166666666664</c:v>
                </c:pt>
                <c:pt idx="1017">
                  <c:v>43153.1875</c:v>
                </c:pt>
                <c:pt idx="1018">
                  <c:v>43153.208333333336</c:v>
                </c:pt>
                <c:pt idx="1019">
                  <c:v>43153.229166666664</c:v>
                </c:pt>
                <c:pt idx="1020">
                  <c:v>43153.25</c:v>
                </c:pt>
                <c:pt idx="1021">
                  <c:v>43153.270833333336</c:v>
                </c:pt>
                <c:pt idx="1022">
                  <c:v>43153.291666666664</c:v>
                </c:pt>
                <c:pt idx="1023">
                  <c:v>43153.3125</c:v>
                </c:pt>
                <c:pt idx="1024">
                  <c:v>43153.333333333336</c:v>
                </c:pt>
                <c:pt idx="1025">
                  <c:v>43153.354166666664</c:v>
                </c:pt>
                <c:pt idx="1026">
                  <c:v>43153.375</c:v>
                </c:pt>
                <c:pt idx="1027">
                  <c:v>43153.395833333336</c:v>
                </c:pt>
                <c:pt idx="1028">
                  <c:v>43153.416666666664</c:v>
                </c:pt>
                <c:pt idx="1029">
                  <c:v>43153.4375</c:v>
                </c:pt>
                <c:pt idx="1030">
                  <c:v>43153.458333333336</c:v>
                </c:pt>
                <c:pt idx="1031">
                  <c:v>43153.479166666664</c:v>
                </c:pt>
                <c:pt idx="1032">
                  <c:v>43153.5</c:v>
                </c:pt>
                <c:pt idx="1033">
                  <c:v>43153.520833333336</c:v>
                </c:pt>
                <c:pt idx="1034">
                  <c:v>43153.541666666664</c:v>
                </c:pt>
                <c:pt idx="1035">
                  <c:v>43153.5625</c:v>
                </c:pt>
                <c:pt idx="1036">
                  <c:v>43153.583333333336</c:v>
                </c:pt>
                <c:pt idx="1037">
                  <c:v>43153.604166666664</c:v>
                </c:pt>
                <c:pt idx="1038">
                  <c:v>43153.625</c:v>
                </c:pt>
                <c:pt idx="1039">
                  <c:v>43153.645833333336</c:v>
                </c:pt>
                <c:pt idx="1040">
                  <c:v>43153.666666666664</c:v>
                </c:pt>
                <c:pt idx="1041">
                  <c:v>43153.6875</c:v>
                </c:pt>
                <c:pt idx="1042">
                  <c:v>43153.708333333336</c:v>
                </c:pt>
                <c:pt idx="1043">
                  <c:v>43153.729166666664</c:v>
                </c:pt>
                <c:pt idx="1044">
                  <c:v>43153.75</c:v>
                </c:pt>
                <c:pt idx="1045">
                  <c:v>43153.770833333336</c:v>
                </c:pt>
                <c:pt idx="1046">
                  <c:v>43153.791666666664</c:v>
                </c:pt>
                <c:pt idx="1047">
                  <c:v>43153.8125</c:v>
                </c:pt>
                <c:pt idx="1048">
                  <c:v>43153.833333333336</c:v>
                </c:pt>
                <c:pt idx="1049">
                  <c:v>43153.854166666664</c:v>
                </c:pt>
                <c:pt idx="1050">
                  <c:v>43153.875</c:v>
                </c:pt>
                <c:pt idx="1051">
                  <c:v>43153.895833333336</c:v>
                </c:pt>
                <c:pt idx="1052">
                  <c:v>43153.916666666664</c:v>
                </c:pt>
                <c:pt idx="1053">
                  <c:v>43153.9375</c:v>
                </c:pt>
                <c:pt idx="1054">
                  <c:v>43153.958333333336</c:v>
                </c:pt>
                <c:pt idx="1055">
                  <c:v>43153.979166666664</c:v>
                </c:pt>
                <c:pt idx="1056">
                  <c:v>43154</c:v>
                </c:pt>
                <c:pt idx="1057">
                  <c:v>43154.020833333336</c:v>
                </c:pt>
                <c:pt idx="1058">
                  <c:v>43154.041666666664</c:v>
                </c:pt>
                <c:pt idx="1059">
                  <c:v>43154.0625</c:v>
                </c:pt>
                <c:pt idx="1060">
                  <c:v>43154.083333333336</c:v>
                </c:pt>
                <c:pt idx="1061">
                  <c:v>43154.104166666664</c:v>
                </c:pt>
                <c:pt idx="1062">
                  <c:v>43154.125</c:v>
                </c:pt>
                <c:pt idx="1063">
                  <c:v>43154.145833333336</c:v>
                </c:pt>
                <c:pt idx="1064">
                  <c:v>43154.166666666664</c:v>
                </c:pt>
                <c:pt idx="1065">
                  <c:v>43154.1875</c:v>
                </c:pt>
                <c:pt idx="1066">
                  <c:v>43154.208333333336</c:v>
                </c:pt>
                <c:pt idx="1067">
                  <c:v>43154.229166666664</c:v>
                </c:pt>
                <c:pt idx="1068">
                  <c:v>43154.25</c:v>
                </c:pt>
                <c:pt idx="1069">
                  <c:v>43154.270833333336</c:v>
                </c:pt>
                <c:pt idx="1070">
                  <c:v>43154.291666666664</c:v>
                </c:pt>
                <c:pt idx="1071">
                  <c:v>43154.3125</c:v>
                </c:pt>
                <c:pt idx="1072">
                  <c:v>43154.333333333336</c:v>
                </c:pt>
                <c:pt idx="1073">
                  <c:v>43154.354166666664</c:v>
                </c:pt>
                <c:pt idx="1074">
                  <c:v>43154.375</c:v>
                </c:pt>
                <c:pt idx="1075">
                  <c:v>43154.395833333336</c:v>
                </c:pt>
                <c:pt idx="1076">
                  <c:v>43154.416666666664</c:v>
                </c:pt>
                <c:pt idx="1077">
                  <c:v>43154.4375</c:v>
                </c:pt>
                <c:pt idx="1078">
                  <c:v>43154.458333333336</c:v>
                </c:pt>
                <c:pt idx="1079">
                  <c:v>43154.479166666664</c:v>
                </c:pt>
                <c:pt idx="1080">
                  <c:v>43154.5</c:v>
                </c:pt>
                <c:pt idx="1081">
                  <c:v>43154.520833333336</c:v>
                </c:pt>
                <c:pt idx="1082">
                  <c:v>43154.541666666664</c:v>
                </c:pt>
                <c:pt idx="1083">
                  <c:v>43154.5625</c:v>
                </c:pt>
                <c:pt idx="1084">
                  <c:v>43154.583333333336</c:v>
                </c:pt>
                <c:pt idx="1085">
                  <c:v>43154.604166666664</c:v>
                </c:pt>
                <c:pt idx="1086">
                  <c:v>43154.625</c:v>
                </c:pt>
                <c:pt idx="1087">
                  <c:v>43154.645833333336</c:v>
                </c:pt>
                <c:pt idx="1088">
                  <c:v>43154.666666666664</c:v>
                </c:pt>
                <c:pt idx="1089">
                  <c:v>43154.6875</c:v>
                </c:pt>
                <c:pt idx="1090">
                  <c:v>43154.708333333336</c:v>
                </c:pt>
                <c:pt idx="1091">
                  <c:v>43154.729166666664</c:v>
                </c:pt>
                <c:pt idx="1092">
                  <c:v>43154.75</c:v>
                </c:pt>
                <c:pt idx="1093">
                  <c:v>43154.770833333336</c:v>
                </c:pt>
                <c:pt idx="1094">
                  <c:v>43154.791666666664</c:v>
                </c:pt>
                <c:pt idx="1095">
                  <c:v>43154.8125</c:v>
                </c:pt>
                <c:pt idx="1096">
                  <c:v>43154.833333333336</c:v>
                </c:pt>
                <c:pt idx="1097">
                  <c:v>43154.854166666664</c:v>
                </c:pt>
                <c:pt idx="1098">
                  <c:v>43154.875</c:v>
                </c:pt>
                <c:pt idx="1099">
                  <c:v>43154.895833333336</c:v>
                </c:pt>
                <c:pt idx="1100">
                  <c:v>43154.916666666664</c:v>
                </c:pt>
                <c:pt idx="1101">
                  <c:v>43154.9375</c:v>
                </c:pt>
                <c:pt idx="1102">
                  <c:v>43154.958333333336</c:v>
                </c:pt>
                <c:pt idx="1103">
                  <c:v>43154.979166666664</c:v>
                </c:pt>
                <c:pt idx="1104">
                  <c:v>43155</c:v>
                </c:pt>
                <c:pt idx="1105">
                  <c:v>43155.020833333336</c:v>
                </c:pt>
                <c:pt idx="1106">
                  <c:v>43155.041666666664</c:v>
                </c:pt>
                <c:pt idx="1107">
                  <c:v>43155.0625</c:v>
                </c:pt>
                <c:pt idx="1108">
                  <c:v>43155.083333333336</c:v>
                </c:pt>
                <c:pt idx="1109">
                  <c:v>43155.104166666664</c:v>
                </c:pt>
                <c:pt idx="1110">
                  <c:v>43155.125</c:v>
                </c:pt>
                <c:pt idx="1111">
                  <c:v>43155.145833333336</c:v>
                </c:pt>
                <c:pt idx="1112">
                  <c:v>43155.166666666664</c:v>
                </c:pt>
                <c:pt idx="1113">
                  <c:v>43155.1875</c:v>
                </c:pt>
                <c:pt idx="1114">
                  <c:v>43155.208333333336</c:v>
                </c:pt>
                <c:pt idx="1115">
                  <c:v>43155.229166666664</c:v>
                </c:pt>
                <c:pt idx="1116">
                  <c:v>43155.25</c:v>
                </c:pt>
                <c:pt idx="1117">
                  <c:v>43155.270833333336</c:v>
                </c:pt>
                <c:pt idx="1118">
                  <c:v>43155.291666666664</c:v>
                </c:pt>
                <c:pt idx="1119">
                  <c:v>43155.3125</c:v>
                </c:pt>
                <c:pt idx="1120">
                  <c:v>43155.333333333336</c:v>
                </c:pt>
                <c:pt idx="1121">
                  <c:v>43155.354166666664</c:v>
                </c:pt>
                <c:pt idx="1122">
                  <c:v>43155.375</c:v>
                </c:pt>
                <c:pt idx="1123">
                  <c:v>43155.395833333336</c:v>
                </c:pt>
                <c:pt idx="1124">
                  <c:v>43155.416666666664</c:v>
                </c:pt>
                <c:pt idx="1125">
                  <c:v>43155.4375</c:v>
                </c:pt>
                <c:pt idx="1126">
                  <c:v>43155.458333333336</c:v>
                </c:pt>
                <c:pt idx="1127">
                  <c:v>43155.479166666664</c:v>
                </c:pt>
                <c:pt idx="1128">
                  <c:v>43155.5</c:v>
                </c:pt>
                <c:pt idx="1129">
                  <c:v>43155.520833333336</c:v>
                </c:pt>
                <c:pt idx="1130">
                  <c:v>43155.541666666664</c:v>
                </c:pt>
                <c:pt idx="1131">
                  <c:v>43155.5625</c:v>
                </c:pt>
                <c:pt idx="1132">
                  <c:v>43155.583333333336</c:v>
                </c:pt>
                <c:pt idx="1133">
                  <c:v>43155.604166666664</c:v>
                </c:pt>
                <c:pt idx="1134">
                  <c:v>43155.625</c:v>
                </c:pt>
                <c:pt idx="1135">
                  <c:v>43155.645833333336</c:v>
                </c:pt>
                <c:pt idx="1136">
                  <c:v>43155.666666666664</c:v>
                </c:pt>
                <c:pt idx="1137">
                  <c:v>43155.6875</c:v>
                </c:pt>
                <c:pt idx="1138">
                  <c:v>43155.708333333336</c:v>
                </c:pt>
                <c:pt idx="1139">
                  <c:v>43155.729166666664</c:v>
                </c:pt>
                <c:pt idx="1140">
                  <c:v>43155.75</c:v>
                </c:pt>
                <c:pt idx="1141">
                  <c:v>43155.770833333336</c:v>
                </c:pt>
                <c:pt idx="1142">
                  <c:v>43155.791666666664</c:v>
                </c:pt>
                <c:pt idx="1143">
                  <c:v>43155.8125</c:v>
                </c:pt>
                <c:pt idx="1144">
                  <c:v>43155.833333333336</c:v>
                </c:pt>
                <c:pt idx="1145">
                  <c:v>43155.854166666664</c:v>
                </c:pt>
                <c:pt idx="1146">
                  <c:v>43155.875</c:v>
                </c:pt>
                <c:pt idx="1147">
                  <c:v>43155.895833333336</c:v>
                </c:pt>
                <c:pt idx="1148">
                  <c:v>43155.916666666664</c:v>
                </c:pt>
                <c:pt idx="1149">
                  <c:v>43155.9375</c:v>
                </c:pt>
                <c:pt idx="1150">
                  <c:v>43155.958333333336</c:v>
                </c:pt>
                <c:pt idx="1151">
                  <c:v>43155.979166666664</c:v>
                </c:pt>
                <c:pt idx="1152">
                  <c:v>43156</c:v>
                </c:pt>
                <c:pt idx="1153">
                  <c:v>43156.020833333336</c:v>
                </c:pt>
                <c:pt idx="1154">
                  <c:v>43156.041666666664</c:v>
                </c:pt>
                <c:pt idx="1155">
                  <c:v>43156.0625</c:v>
                </c:pt>
                <c:pt idx="1156">
                  <c:v>43156.083333333336</c:v>
                </c:pt>
                <c:pt idx="1157">
                  <c:v>43156.104166666664</c:v>
                </c:pt>
                <c:pt idx="1158">
                  <c:v>43156.125</c:v>
                </c:pt>
                <c:pt idx="1159">
                  <c:v>43156.145833333336</c:v>
                </c:pt>
                <c:pt idx="1160">
                  <c:v>43156.166666666664</c:v>
                </c:pt>
                <c:pt idx="1161">
                  <c:v>43156.1875</c:v>
                </c:pt>
                <c:pt idx="1162">
                  <c:v>43156.208333333336</c:v>
                </c:pt>
                <c:pt idx="1163">
                  <c:v>43156.229166666664</c:v>
                </c:pt>
                <c:pt idx="1164">
                  <c:v>43156.25</c:v>
                </c:pt>
                <c:pt idx="1165">
                  <c:v>43156.270833333336</c:v>
                </c:pt>
                <c:pt idx="1166">
                  <c:v>43156.291666666664</c:v>
                </c:pt>
                <c:pt idx="1167">
                  <c:v>43156.3125</c:v>
                </c:pt>
                <c:pt idx="1168">
                  <c:v>43156.333333333336</c:v>
                </c:pt>
                <c:pt idx="1169">
                  <c:v>43156.354166666664</c:v>
                </c:pt>
                <c:pt idx="1170">
                  <c:v>43156.375</c:v>
                </c:pt>
                <c:pt idx="1171">
                  <c:v>43156.395833333336</c:v>
                </c:pt>
                <c:pt idx="1172">
                  <c:v>43156.416666666664</c:v>
                </c:pt>
                <c:pt idx="1173">
                  <c:v>43156.4375</c:v>
                </c:pt>
                <c:pt idx="1174">
                  <c:v>43156.458333333336</c:v>
                </c:pt>
                <c:pt idx="1175">
                  <c:v>43156.479166666664</c:v>
                </c:pt>
                <c:pt idx="1176">
                  <c:v>43156.5</c:v>
                </c:pt>
                <c:pt idx="1177">
                  <c:v>43156.520833333336</c:v>
                </c:pt>
                <c:pt idx="1178">
                  <c:v>43156.541666666664</c:v>
                </c:pt>
                <c:pt idx="1179">
                  <c:v>43156.5625</c:v>
                </c:pt>
                <c:pt idx="1180">
                  <c:v>43156.583333333336</c:v>
                </c:pt>
                <c:pt idx="1181">
                  <c:v>43156.604166666664</c:v>
                </c:pt>
                <c:pt idx="1182">
                  <c:v>43156.625</c:v>
                </c:pt>
                <c:pt idx="1183">
                  <c:v>43156.645833333336</c:v>
                </c:pt>
                <c:pt idx="1184">
                  <c:v>43156.666666666664</c:v>
                </c:pt>
                <c:pt idx="1185">
                  <c:v>43156.6875</c:v>
                </c:pt>
                <c:pt idx="1186">
                  <c:v>43156.708333333336</c:v>
                </c:pt>
                <c:pt idx="1187">
                  <c:v>43156.729166666664</c:v>
                </c:pt>
                <c:pt idx="1188">
                  <c:v>43156.75</c:v>
                </c:pt>
                <c:pt idx="1189">
                  <c:v>43156.770833333336</c:v>
                </c:pt>
                <c:pt idx="1190">
                  <c:v>43156.791666666664</c:v>
                </c:pt>
                <c:pt idx="1191">
                  <c:v>43156.8125</c:v>
                </c:pt>
                <c:pt idx="1192">
                  <c:v>43156.833333333336</c:v>
                </c:pt>
                <c:pt idx="1193">
                  <c:v>43156.854166666664</c:v>
                </c:pt>
                <c:pt idx="1194">
                  <c:v>43156.875</c:v>
                </c:pt>
                <c:pt idx="1195">
                  <c:v>43156.895833333336</c:v>
                </c:pt>
                <c:pt idx="1196">
                  <c:v>43156.916666666664</c:v>
                </c:pt>
                <c:pt idx="1197">
                  <c:v>43156.9375</c:v>
                </c:pt>
                <c:pt idx="1198">
                  <c:v>43156.958333333336</c:v>
                </c:pt>
                <c:pt idx="1199">
                  <c:v>43156.979166666664</c:v>
                </c:pt>
                <c:pt idx="1200">
                  <c:v>43157</c:v>
                </c:pt>
                <c:pt idx="1201">
                  <c:v>43157.020833333336</c:v>
                </c:pt>
                <c:pt idx="1202">
                  <c:v>43157.041666666664</c:v>
                </c:pt>
                <c:pt idx="1203">
                  <c:v>43157.0625</c:v>
                </c:pt>
                <c:pt idx="1204">
                  <c:v>43157.083333333336</c:v>
                </c:pt>
                <c:pt idx="1205">
                  <c:v>43157.104166666664</c:v>
                </c:pt>
                <c:pt idx="1206">
                  <c:v>43157.125</c:v>
                </c:pt>
                <c:pt idx="1207">
                  <c:v>43157.145833333336</c:v>
                </c:pt>
                <c:pt idx="1208">
                  <c:v>43157.166666666664</c:v>
                </c:pt>
                <c:pt idx="1209">
                  <c:v>43157.1875</c:v>
                </c:pt>
                <c:pt idx="1210">
                  <c:v>43157.208333333336</c:v>
                </c:pt>
                <c:pt idx="1211">
                  <c:v>43157.229166666664</c:v>
                </c:pt>
                <c:pt idx="1212">
                  <c:v>43157.25</c:v>
                </c:pt>
                <c:pt idx="1213">
                  <c:v>43157.270833333336</c:v>
                </c:pt>
                <c:pt idx="1214">
                  <c:v>43157.291666666664</c:v>
                </c:pt>
                <c:pt idx="1215">
                  <c:v>43157.3125</c:v>
                </c:pt>
                <c:pt idx="1216">
                  <c:v>43157.333333333336</c:v>
                </c:pt>
                <c:pt idx="1217">
                  <c:v>43157.354166666664</c:v>
                </c:pt>
                <c:pt idx="1218">
                  <c:v>43157.375</c:v>
                </c:pt>
                <c:pt idx="1219">
                  <c:v>43157.395833333336</c:v>
                </c:pt>
                <c:pt idx="1220">
                  <c:v>43157.416666666664</c:v>
                </c:pt>
                <c:pt idx="1221">
                  <c:v>43157.4375</c:v>
                </c:pt>
                <c:pt idx="1222">
                  <c:v>43157.458333333336</c:v>
                </c:pt>
                <c:pt idx="1223">
                  <c:v>43157.479166666664</c:v>
                </c:pt>
                <c:pt idx="1224">
                  <c:v>43157.5</c:v>
                </c:pt>
                <c:pt idx="1225">
                  <c:v>43157.520833333336</c:v>
                </c:pt>
                <c:pt idx="1226">
                  <c:v>43157.541666666664</c:v>
                </c:pt>
                <c:pt idx="1227">
                  <c:v>43157.5625</c:v>
                </c:pt>
                <c:pt idx="1228">
                  <c:v>43157.583333333336</c:v>
                </c:pt>
                <c:pt idx="1229">
                  <c:v>43157.604166666664</c:v>
                </c:pt>
                <c:pt idx="1230">
                  <c:v>43157.625</c:v>
                </c:pt>
                <c:pt idx="1231">
                  <c:v>43157.645833333336</c:v>
                </c:pt>
                <c:pt idx="1232">
                  <c:v>43157.666666666664</c:v>
                </c:pt>
                <c:pt idx="1233">
                  <c:v>43157.6875</c:v>
                </c:pt>
                <c:pt idx="1234">
                  <c:v>43157.708333333336</c:v>
                </c:pt>
                <c:pt idx="1235">
                  <c:v>43157.729166666664</c:v>
                </c:pt>
                <c:pt idx="1236">
                  <c:v>43157.75</c:v>
                </c:pt>
                <c:pt idx="1237">
                  <c:v>43157.770833333336</c:v>
                </c:pt>
                <c:pt idx="1238">
                  <c:v>43157.791666666664</c:v>
                </c:pt>
                <c:pt idx="1239">
                  <c:v>43157.8125</c:v>
                </c:pt>
                <c:pt idx="1240">
                  <c:v>43157.833333333336</c:v>
                </c:pt>
                <c:pt idx="1241">
                  <c:v>43157.854166666664</c:v>
                </c:pt>
                <c:pt idx="1242">
                  <c:v>43157.875</c:v>
                </c:pt>
                <c:pt idx="1243">
                  <c:v>43157.895833333336</c:v>
                </c:pt>
                <c:pt idx="1244">
                  <c:v>43157.916666666664</c:v>
                </c:pt>
                <c:pt idx="1245">
                  <c:v>43157.9375</c:v>
                </c:pt>
                <c:pt idx="1246">
                  <c:v>43157.958333333336</c:v>
                </c:pt>
                <c:pt idx="1247">
                  <c:v>43157.979166666664</c:v>
                </c:pt>
                <c:pt idx="1248">
                  <c:v>43158</c:v>
                </c:pt>
                <c:pt idx="1249">
                  <c:v>43158.020833333336</c:v>
                </c:pt>
                <c:pt idx="1250">
                  <c:v>43158.041666666664</c:v>
                </c:pt>
                <c:pt idx="1251">
                  <c:v>43158.0625</c:v>
                </c:pt>
                <c:pt idx="1252">
                  <c:v>43158.083333333336</c:v>
                </c:pt>
                <c:pt idx="1253">
                  <c:v>43158.104166666664</c:v>
                </c:pt>
                <c:pt idx="1254">
                  <c:v>43158.125</c:v>
                </c:pt>
                <c:pt idx="1255">
                  <c:v>43158.145833333336</c:v>
                </c:pt>
                <c:pt idx="1256">
                  <c:v>43158.166666666664</c:v>
                </c:pt>
                <c:pt idx="1257">
                  <c:v>43158.1875</c:v>
                </c:pt>
                <c:pt idx="1258">
                  <c:v>43158.208333333336</c:v>
                </c:pt>
                <c:pt idx="1259">
                  <c:v>43158.229166666664</c:v>
                </c:pt>
                <c:pt idx="1260">
                  <c:v>43158.25</c:v>
                </c:pt>
                <c:pt idx="1261">
                  <c:v>43158.270833333336</c:v>
                </c:pt>
                <c:pt idx="1262">
                  <c:v>43158.291666666664</c:v>
                </c:pt>
                <c:pt idx="1263">
                  <c:v>43158.3125</c:v>
                </c:pt>
                <c:pt idx="1264">
                  <c:v>43158.333333333336</c:v>
                </c:pt>
                <c:pt idx="1265">
                  <c:v>43158.354166666664</c:v>
                </c:pt>
                <c:pt idx="1266">
                  <c:v>43158.375</c:v>
                </c:pt>
                <c:pt idx="1267">
                  <c:v>43158.395833333336</c:v>
                </c:pt>
                <c:pt idx="1268">
                  <c:v>43158.416666666664</c:v>
                </c:pt>
                <c:pt idx="1269">
                  <c:v>43158.4375</c:v>
                </c:pt>
                <c:pt idx="1270">
                  <c:v>43158.458333333336</c:v>
                </c:pt>
                <c:pt idx="1271">
                  <c:v>43158.479166666664</c:v>
                </c:pt>
                <c:pt idx="1272">
                  <c:v>43158.5</c:v>
                </c:pt>
                <c:pt idx="1273">
                  <c:v>43158.520833333336</c:v>
                </c:pt>
                <c:pt idx="1274">
                  <c:v>43158.541666666664</c:v>
                </c:pt>
                <c:pt idx="1275">
                  <c:v>43158.5625</c:v>
                </c:pt>
                <c:pt idx="1276">
                  <c:v>43158.583333333336</c:v>
                </c:pt>
                <c:pt idx="1277">
                  <c:v>43158.604166666664</c:v>
                </c:pt>
                <c:pt idx="1278">
                  <c:v>43158.625</c:v>
                </c:pt>
                <c:pt idx="1279">
                  <c:v>43158.645833333336</c:v>
                </c:pt>
                <c:pt idx="1280">
                  <c:v>43158.666666666664</c:v>
                </c:pt>
                <c:pt idx="1281">
                  <c:v>43158.6875</c:v>
                </c:pt>
                <c:pt idx="1282">
                  <c:v>43158.708333333336</c:v>
                </c:pt>
                <c:pt idx="1283">
                  <c:v>43158.729166666664</c:v>
                </c:pt>
                <c:pt idx="1284">
                  <c:v>43158.75</c:v>
                </c:pt>
                <c:pt idx="1285">
                  <c:v>43158.770833333336</c:v>
                </c:pt>
                <c:pt idx="1286">
                  <c:v>43158.791666666664</c:v>
                </c:pt>
                <c:pt idx="1287">
                  <c:v>43158.8125</c:v>
                </c:pt>
                <c:pt idx="1288">
                  <c:v>43158.833333333336</c:v>
                </c:pt>
                <c:pt idx="1289">
                  <c:v>43158.854166666664</c:v>
                </c:pt>
                <c:pt idx="1290">
                  <c:v>43158.875</c:v>
                </c:pt>
                <c:pt idx="1291">
                  <c:v>43158.895833333336</c:v>
                </c:pt>
                <c:pt idx="1292">
                  <c:v>43158.916666666664</c:v>
                </c:pt>
                <c:pt idx="1293">
                  <c:v>43158.9375</c:v>
                </c:pt>
                <c:pt idx="1294">
                  <c:v>43158.958333333336</c:v>
                </c:pt>
                <c:pt idx="1295">
                  <c:v>43158.979166666664</c:v>
                </c:pt>
                <c:pt idx="1296">
                  <c:v>43159</c:v>
                </c:pt>
                <c:pt idx="1297">
                  <c:v>43159.020833333336</c:v>
                </c:pt>
                <c:pt idx="1298">
                  <c:v>43159.041666666664</c:v>
                </c:pt>
                <c:pt idx="1299">
                  <c:v>43159.0625</c:v>
                </c:pt>
                <c:pt idx="1300">
                  <c:v>43159.083333333336</c:v>
                </c:pt>
                <c:pt idx="1301">
                  <c:v>43159.104166666664</c:v>
                </c:pt>
                <c:pt idx="1302">
                  <c:v>43159.125</c:v>
                </c:pt>
                <c:pt idx="1303">
                  <c:v>43159.145833333336</c:v>
                </c:pt>
                <c:pt idx="1304">
                  <c:v>43159.166666666664</c:v>
                </c:pt>
                <c:pt idx="1305">
                  <c:v>43159.1875</c:v>
                </c:pt>
                <c:pt idx="1306">
                  <c:v>43159.208333333336</c:v>
                </c:pt>
                <c:pt idx="1307">
                  <c:v>43159.229166666664</c:v>
                </c:pt>
                <c:pt idx="1308">
                  <c:v>43159.25</c:v>
                </c:pt>
                <c:pt idx="1309">
                  <c:v>43159.270833333336</c:v>
                </c:pt>
                <c:pt idx="1310">
                  <c:v>43159.291666666664</c:v>
                </c:pt>
                <c:pt idx="1311">
                  <c:v>43159.3125</c:v>
                </c:pt>
                <c:pt idx="1312">
                  <c:v>43159.333333333336</c:v>
                </c:pt>
                <c:pt idx="1313">
                  <c:v>43159.354166666664</c:v>
                </c:pt>
                <c:pt idx="1314">
                  <c:v>43159.375</c:v>
                </c:pt>
                <c:pt idx="1315">
                  <c:v>43159.395833333336</c:v>
                </c:pt>
                <c:pt idx="1316">
                  <c:v>43159.416666666664</c:v>
                </c:pt>
                <c:pt idx="1317">
                  <c:v>43159.4375</c:v>
                </c:pt>
                <c:pt idx="1318">
                  <c:v>43159.458333333336</c:v>
                </c:pt>
                <c:pt idx="1319">
                  <c:v>43159.479166666664</c:v>
                </c:pt>
                <c:pt idx="1320">
                  <c:v>43159.5</c:v>
                </c:pt>
                <c:pt idx="1321">
                  <c:v>43159.520833333336</c:v>
                </c:pt>
                <c:pt idx="1322">
                  <c:v>43159.541666666664</c:v>
                </c:pt>
                <c:pt idx="1323">
                  <c:v>43159.5625</c:v>
                </c:pt>
                <c:pt idx="1324">
                  <c:v>43159.583333333336</c:v>
                </c:pt>
                <c:pt idx="1325">
                  <c:v>43159.604166666664</c:v>
                </c:pt>
                <c:pt idx="1326">
                  <c:v>43159.625</c:v>
                </c:pt>
                <c:pt idx="1327">
                  <c:v>43159.645833333336</c:v>
                </c:pt>
                <c:pt idx="1328">
                  <c:v>43159.666666666664</c:v>
                </c:pt>
                <c:pt idx="1329">
                  <c:v>43159.6875</c:v>
                </c:pt>
                <c:pt idx="1330">
                  <c:v>43159.708333333336</c:v>
                </c:pt>
                <c:pt idx="1331">
                  <c:v>43159.729166666664</c:v>
                </c:pt>
                <c:pt idx="1332">
                  <c:v>43159.75</c:v>
                </c:pt>
                <c:pt idx="1333">
                  <c:v>43159.770833333336</c:v>
                </c:pt>
                <c:pt idx="1334">
                  <c:v>43159.791666666664</c:v>
                </c:pt>
                <c:pt idx="1335">
                  <c:v>43159.8125</c:v>
                </c:pt>
                <c:pt idx="1336">
                  <c:v>43159.833333333336</c:v>
                </c:pt>
                <c:pt idx="1337">
                  <c:v>43159.854166666664</c:v>
                </c:pt>
                <c:pt idx="1338">
                  <c:v>43159.875</c:v>
                </c:pt>
                <c:pt idx="1339">
                  <c:v>43159.895833333336</c:v>
                </c:pt>
                <c:pt idx="1340">
                  <c:v>43159.916666666664</c:v>
                </c:pt>
                <c:pt idx="1341">
                  <c:v>43159.9375</c:v>
                </c:pt>
                <c:pt idx="1342">
                  <c:v>43159.958333333336</c:v>
                </c:pt>
                <c:pt idx="1343">
                  <c:v>43159.979166666664</c:v>
                </c:pt>
              </c:numCache>
            </c:numRef>
          </c:xVal>
          <c:yVal>
            <c:numRef>
              <c:f>Calculatrice!$C$6:$C$1349</c:f>
              <c:numCache>
                <c:formatCode>General</c:formatCode>
                <c:ptCount val="1344"/>
                <c:pt idx="0">
                  <c:v>14935</c:v>
                </c:pt>
                <c:pt idx="1">
                  <c:v>14862</c:v>
                </c:pt>
                <c:pt idx="2">
                  <c:v>14081</c:v>
                </c:pt>
                <c:pt idx="3">
                  <c:v>13460</c:v>
                </c:pt>
                <c:pt idx="4">
                  <c:v>13161</c:v>
                </c:pt>
                <c:pt idx="5">
                  <c:v>12842</c:v>
                </c:pt>
                <c:pt idx="6">
                  <c:v>12527</c:v>
                </c:pt>
                <c:pt idx="7">
                  <c:v>12401</c:v>
                </c:pt>
                <c:pt idx="8">
                  <c:v>12371</c:v>
                </c:pt>
                <c:pt idx="9">
                  <c:v>12796</c:v>
                </c:pt>
                <c:pt idx="10">
                  <c:v>13242</c:v>
                </c:pt>
                <c:pt idx="11">
                  <c:v>13395</c:v>
                </c:pt>
                <c:pt idx="12">
                  <c:v>14158</c:v>
                </c:pt>
                <c:pt idx="13">
                  <c:v>15269</c:v>
                </c:pt>
                <c:pt idx="14">
                  <c:v>15956</c:v>
                </c:pt>
                <c:pt idx="15">
                  <c:v>18954</c:v>
                </c:pt>
                <c:pt idx="16">
                  <c:v>19819</c:v>
                </c:pt>
                <c:pt idx="17">
                  <c:v>19945</c:v>
                </c:pt>
                <c:pt idx="18">
                  <c:v>19901</c:v>
                </c:pt>
                <c:pt idx="19">
                  <c:v>20598</c:v>
                </c:pt>
                <c:pt idx="20">
                  <c:v>20859</c:v>
                </c:pt>
                <c:pt idx="21">
                  <c:v>20593</c:v>
                </c:pt>
                <c:pt idx="22">
                  <c:v>20506</c:v>
                </c:pt>
                <c:pt idx="23">
                  <c:v>20457</c:v>
                </c:pt>
                <c:pt idx="24">
                  <c:v>20309</c:v>
                </c:pt>
                <c:pt idx="25">
                  <c:v>19742</c:v>
                </c:pt>
                <c:pt idx="26">
                  <c:v>19629</c:v>
                </c:pt>
                <c:pt idx="27">
                  <c:v>18951</c:v>
                </c:pt>
                <c:pt idx="28">
                  <c:v>18349</c:v>
                </c:pt>
                <c:pt idx="29">
                  <c:v>17592</c:v>
                </c:pt>
                <c:pt idx="30">
                  <c:v>16635</c:v>
                </c:pt>
                <c:pt idx="31">
                  <c:v>16120</c:v>
                </c:pt>
                <c:pt idx="32">
                  <c:v>15426</c:v>
                </c:pt>
                <c:pt idx="33">
                  <c:v>15085</c:v>
                </c:pt>
                <c:pt idx="34">
                  <c:v>14829</c:v>
                </c:pt>
                <c:pt idx="35">
                  <c:v>14629</c:v>
                </c:pt>
                <c:pt idx="36">
                  <c:v>16752</c:v>
                </c:pt>
                <c:pt idx="37">
                  <c:v>18500</c:v>
                </c:pt>
                <c:pt idx="38">
                  <c:v>20957</c:v>
                </c:pt>
                <c:pt idx="39">
                  <c:v>20045</c:v>
                </c:pt>
                <c:pt idx="40">
                  <c:v>17832</c:v>
                </c:pt>
                <c:pt idx="41">
                  <c:v>15977</c:v>
                </c:pt>
                <c:pt idx="42">
                  <c:v>14545</c:v>
                </c:pt>
                <c:pt idx="43">
                  <c:v>14436</c:v>
                </c:pt>
                <c:pt idx="44">
                  <c:v>14187</c:v>
                </c:pt>
                <c:pt idx="45">
                  <c:v>14030</c:v>
                </c:pt>
                <c:pt idx="46">
                  <c:v>14967</c:v>
                </c:pt>
                <c:pt idx="47">
                  <c:v>14135</c:v>
                </c:pt>
                <c:pt idx="48">
                  <c:v>13677</c:v>
                </c:pt>
                <c:pt idx="49">
                  <c:v>13760</c:v>
                </c:pt>
                <c:pt idx="50">
                  <c:v>13580</c:v>
                </c:pt>
                <c:pt idx="51">
                  <c:v>13339</c:v>
                </c:pt>
                <c:pt idx="52">
                  <c:v>13296</c:v>
                </c:pt>
                <c:pt idx="53">
                  <c:v>13006</c:v>
                </c:pt>
                <c:pt idx="54">
                  <c:v>12673</c:v>
                </c:pt>
                <c:pt idx="55">
                  <c:v>12580</c:v>
                </c:pt>
                <c:pt idx="56">
                  <c:v>12259</c:v>
                </c:pt>
                <c:pt idx="57">
                  <c:v>12412</c:v>
                </c:pt>
                <c:pt idx="58">
                  <c:v>12403</c:v>
                </c:pt>
                <c:pt idx="59">
                  <c:v>12432</c:v>
                </c:pt>
                <c:pt idx="60">
                  <c:v>13273</c:v>
                </c:pt>
                <c:pt idx="61">
                  <c:v>13903</c:v>
                </c:pt>
                <c:pt idx="62">
                  <c:v>15955</c:v>
                </c:pt>
                <c:pt idx="63">
                  <c:v>18043</c:v>
                </c:pt>
                <c:pt idx="64">
                  <c:v>19024</c:v>
                </c:pt>
                <c:pt idx="65">
                  <c:v>18800</c:v>
                </c:pt>
                <c:pt idx="66">
                  <c:v>19012</c:v>
                </c:pt>
                <c:pt idx="67">
                  <c:v>20192</c:v>
                </c:pt>
                <c:pt idx="68">
                  <c:v>19936</c:v>
                </c:pt>
                <c:pt idx="69">
                  <c:v>20087</c:v>
                </c:pt>
                <c:pt idx="70">
                  <c:v>19277</c:v>
                </c:pt>
                <c:pt idx="71">
                  <c:v>19852</c:v>
                </c:pt>
                <c:pt idx="72">
                  <c:v>19869</c:v>
                </c:pt>
                <c:pt idx="73">
                  <c:v>19393</c:v>
                </c:pt>
                <c:pt idx="74">
                  <c:v>19257</c:v>
                </c:pt>
                <c:pt idx="75">
                  <c:v>19111</c:v>
                </c:pt>
                <c:pt idx="76">
                  <c:v>18443</c:v>
                </c:pt>
                <c:pt idx="77">
                  <c:v>18208</c:v>
                </c:pt>
                <c:pt idx="78">
                  <c:v>17616</c:v>
                </c:pt>
                <c:pt idx="79">
                  <c:v>17345</c:v>
                </c:pt>
                <c:pt idx="80">
                  <c:v>16763</c:v>
                </c:pt>
                <c:pt idx="81">
                  <c:v>16731</c:v>
                </c:pt>
                <c:pt idx="82">
                  <c:v>16572</c:v>
                </c:pt>
                <c:pt idx="83">
                  <c:v>16591</c:v>
                </c:pt>
                <c:pt idx="84">
                  <c:v>18226</c:v>
                </c:pt>
                <c:pt idx="85">
                  <c:v>18946</c:v>
                </c:pt>
                <c:pt idx="86">
                  <c:v>20379</c:v>
                </c:pt>
                <c:pt idx="87">
                  <c:v>20079</c:v>
                </c:pt>
                <c:pt idx="88">
                  <c:v>18726</c:v>
                </c:pt>
                <c:pt idx="89">
                  <c:v>17436</c:v>
                </c:pt>
                <c:pt idx="90">
                  <c:v>16466</c:v>
                </c:pt>
                <c:pt idx="91">
                  <c:v>15549</c:v>
                </c:pt>
                <c:pt idx="92">
                  <c:v>13970</c:v>
                </c:pt>
                <c:pt idx="93">
                  <c:v>13430</c:v>
                </c:pt>
                <c:pt idx="94">
                  <c:v>15717</c:v>
                </c:pt>
                <c:pt idx="95">
                  <c:v>15251</c:v>
                </c:pt>
                <c:pt idx="96">
                  <c:v>15199</c:v>
                </c:pt>
                <c:pt idx="97">
                  <c:v>14799</c:v>
                </c:pt>
                <c:pt idx="98">
                  <c:v>13016</c:v>
                </c:pt>
                <c:pt idx="99">
                  <c:v>12687</c:v>
                </c:pt>
                <c:pt idx="100">
                  <c:v>12414</c:v>
                </c:pt>
                <c:pt idx="101">
                  <c:v>12100</c:v>
                </c:pt>
                <c:pt idx="102">
                  <c:v>11746</c:v>
                </c:pt>
                <c:pt idx="103">
                  <c:v>11910</c:v>
                </c:pt>
                <c:pt idx="104">
                  <c:v>11540</c:v>
                </c:pt>
                <c:pt idx="105">
                  <c:v>11330</c:v>
                </c:pt>
                <c:pt idx="106">
                  <c:v>11289</c:v>
                </c:pt>
                <c:pt idx="107">
                  <c:v>10996</c:v>
                </c:pt>
                <c:pt idx="108">
                  <c:v>11048</c:v>
                </c:pt>
                <c:pt idx="109">
                  <c:v>11400</c:v>
                </c:pt>
                <c:pt idx="110">
                  <c:v>11705</c:v>
                </c:pt>
                <c:pt idx="111">
                  <c:v>12597</c:v>
                </c:pt>
                <c:pt idx="112">
                  <c:v>12925</c:v>
                </c:pt>
                <c:pt idx="113">
                  <c:v>13538</c:v>
                </c:pt>
                <c:pt idx="114">
                  <c:v>14485</c:v>
                </c:pt>
                <c:pt idx="115">
                  <c:v>15710</c:v>
                </c:pt>
                <c:pt idx="116">
                  <c:v>16495</c:v>
                </c:pt>
                <c:pt idx="117">
                  <c:v>17457</c:v>
                </c:pt>
                <c:pt idx="118">
                  <c:v>17416</c:v>
                </c:pt>
                <c:pt idx="119">
                  <c:v>17472</c:v>
                </c:pt>
                <c:pt idx="120">
                  <c:v>17589</c:v>
                </c:pt>
                <c:pt idx="121">
                  <c:v>17652</c:v>
                </c:pt>
                <c:pt idx="122">
                  <c:v>18121</c:v>
                </c:pt>
                <c:pt idx="123">
                  <c:v>17132</c:v>
                </c:pt>
                <c:pt idx="124">
                  <c:v>16209</c:v>
                </c:pt>
                <c:pt idx="125">
                  <c:v>15669</c:v>
                </c:pt>
                <c:pt idx="126">
                  <c:v>14677</c:v>
                </c:pt>
                <c:pt idx="127">
                  <c:v>14349</c:v>
                </c:pt>
                <c:pt idx="128">
                  <c:v>13699</c:v>
                </c:pt>
                <c:pt idx="129">
                  <c:v>13445</c:v>
                </c:pt>
                <c:pt idx="130">
                  <c:v>13471</c:v>
                </c:pt>
                <c:pt idx="131">
                  <c:v>13310</c:v>
                </c:pt>
                <c:pt idx="132">
                  <c:v>14529</c:v>
                </c:pt>
                <c:pt idx="133">
                  <c:v>14756</c:v>
                </c:pt>
                <c:pt idx="134">
                  <c:v>16418</c:v>
                </c:pt>
                <c:pt idx="135">
                  <c:v>16165</c:v>
                </c:pt>
                <c:pt idx="136">
                  <c:v>15129</c:v>
                </c:pt>
                <c:pt idx="137">
                  <c:v>13941</c:v>
                </c:pt>
                <c:pt idx="138">
                  <c:v>12598</c:v>
                </c:pt>
                <c:pt idx="139">
                  <c:v>11784</c:v>
                </c:pt>
                <c:pt idx="140">
                  <c:v>11229</c:v>
                </c:pt>
                <c:pt idx="141">
                  <c:v>11259</c:v>
                </c:pt>
                <c:pt idx="142">
                  <c:v>12978</c:v>
                </c:pt>
                <c:pt idx="143">
                  <c:v>11836</c:v>
                </c:pt>
                <c:pt idx="144">
                  <c:v>11923</c:v>
                </c:pt>
                <c:pt idx="145">
                  <c:v>11930</c:v>
                </c:pt>
                <c:pt idx="146">
                  <c:v>11520</c:v>
                </c:pt>
                <c:pt idx="147">
                  <c:v>11111</c:v>
                </c:pt>
                <c:pt idx="148">
                  <c:v>11086</c:v>
                </c:pt>
                <c:pt idx="149">
                  <c:v>11077</c:v>
                </c:pt>
                <c:pt idx="150">
                  <c:v>10675</c:v>
                </c:pt>
                <c:pt idx="151">
                  <c:v>10577</c:v>
                </c:pt>
                <c:pt idx="152">
                  <c:v>10184</c:v>
                </c:pt>
                <c:pt idx="153">
                  <c:v>10318</c:v>
                </c:pt>
                <c:pt idx="154">
                  <c:v>10290</c:v>
                </c:pt>
                <c:pt idx="155">
                  <c:v>10736</c:v>
                </c:pt>
                <c:pt idx="156">
                  <c:v>10974</c:v>
                </c:pt>
                <c:pt idx="157">
                  <c:v>11471</c:v>
                </c:pt>
                <c:pt idx="158">
                  <c:v>11888</c:v>
                </c:pt>
                <c:pt idx="159">
                  <c:v>12386</c:v>
                </c:pt>
                <c:pt idx="160">
                  <c:v>12668</c:v>
                </c:pt>
                <c:pt idx="161">
                  <c:v>13077</c:v>
                </c:pt>
                <c:pt idx="162">
                  <c:v>13712</c:v>
                </c:pt>
                <c:pt idx="163">
                  <c:v>15025</c:v>
                </c:pt>
                <c:pt idx="164">
                  <c:v>15884</c:v>
                </c:pt>
                <c:pt idx="165">
                  <c:v>16573</c:v>
                </c:pt>
                <c:pt idx="166">
                  <c:v>17196</c:v>
                </c:pt>
                <c:pt idx="167">
                  <c:v>17667</c:v>
                </c:pt>
                <c:pt idx="168">
                  <c:v>18017</c:v>
                </c:pt>
                <c:pt idx="169">
                  <c:v>18224</c:v>
                </c:pt>
                <c:pt idx="170">
                  <c:v>18429</c:v>
                </c:pt>
                <c:pt idx="171">
                  <c:v>17894</c:v>
                </c:pt>
                <c:pt idx="172">
                  <c:v>17858</c:v>
                </c:pt>
                <c:pt idx="173">
                  <c:v>17364</c:v>
                </c:pt>
                <c:pt idx="174">
                  <c:v>16845</c:v>
                </c:pt>
                <c:pt idx="175">
                  <c:v>16115</c:v>
                </c:pt>
                <c:pt idx="176">
                  <c:v>15577</c:v>
                </c:pt>
                <c:pt idx="177">
                  <c:v>15316</c:v>
                </c:pt>
                <c:pt idx="178">
                  <c:v>15411</c:v>
                </c:pt>
                <c:pt idx="179">
                  <c:v>15841</c:v>
                </c:pt>
                <c:pt idx="180">
                  <c:v>16398</c:v>
                </c:pt>
                <c:pt idx="181">
                  <c:v>17322</c:v>
                </c:pt>
                <c:pt idx="182">
                  <c:v>19260</c:v>
                </c:pt>
                <c:pt idx="183">
                  <c:v>20244</c:v>
                </c:pt>
                <c:pt idx="184">
                  <c:v>19552</c:v>
                </c:pt>
                <c:pt idx="185">
                  <c:v>18922</c:v>
                </c:pt>
                <c:pt idx="186">
                  <c:v>17827</c:v>
                </c:pt>
                <c:pt idx="187">
                  <c:v>15652</c:v>
                </c:pt>
                <c:pt idx="188">
                  <c:v>14578</c:v>
                </c:pt>
                <c:pt idx="189">
                  <c:v>14531</c:v>
                </c:pt>
                <c:pt idx="190">
                  <c:v>16194</c:v>
                </c:pt>
                <c:pt idx="191">
                  <c:v>15477</c:v>
                </c:pt>
                <c:pt idx="192">
                  <c:v>15251</c:v>
                </c:pt>
                <c:pt idx="193">
                  <c:v>14265</c:v>
                </c:pt>
                <c:pt idx="194">
                  <c:v>13037</c:v>
                </c:pt>
                <c:pt idx="195">
                  <c:v>12620</c:v>
                </c:pt>
                <c:pt idx="196">
                  <c:v>12524</c:v>
                </c:pt>
                <c:pt idx="197">
                  <c:v>12900</c:v>
                </c:pt>
                <c:pt idx="198">
                  <c:v>11940</c:v>
                </c:pt>
                <c:pt idx="199">
                  <c:v>12115</c:v>
                </c:pt>
                <c:pt idx="200">
                  <c:v>11942</c:v>
                </c:pt>
                <c:pt idx="201">
                  <c:v>12070</c:v>
                </c:pt>
                <c:pt idx="202">
                  <c:v>12199</c:v>
                </c:pt>
                <c:pt idx="203">
                  <c:v>12395</c:v>
                </c:pt>
                <c:pt idx="204">
                  <c:v>12938</c:v>
                </c:pt>
                <c:pt idx="205">
                  <c:v>14031</c:v>
                </c:pt>
                <c:pt idx="206">
                  <c:v>16237</c:v>
                </c:pt>
                <c:pt idx="207">
                  <c:v>17541</c:v>
                </c:pt>
                <c:pt idx="208">
                  <c:v>18902</c:v>
                </c:pt>
                <c:pt idx="209">
                  <c:v>19424</c:v>
                </c:pt>
                <c:pt idx="210">
                  <c:v>20151</c:v>
                </c:pt>
                <c:pt idx="211">
                  <c:v>21162</c:v>
                </c:pt>
                <c:pt idx="212">
                  <c:v>21046</c:v>
                </c:pt>
                <c:pt idx="213">
                  <c:v>20807</c:v>
                </c:pt>
                <c:pt idx="214">
                  <c:v>20121</c:v>
                </c:pt>
                <c:pt idx="215">
                  <c:v>20000</c:v>
                </c:pt>
                <c:pt idx="216">
                  <c:v>20027</c:v>
                </c:pt>
                <c:pt idx="217">
                  <c:v>19947</c:v>
                </c:pt>
                <c:pt idx="218">
                  <c:v>20104</c:v>
                </c:pt>
                <c:pt idx="219">
                  <c:v>19505</c:v>
                </c:pt>
                <c:pt idx="220">
                  <c:v>18717</c:v>
                </c:pt>
                <c:pt idx="221">
                  <c:v>18890</c:v>
                </c:pt>
                <c:pt idx="222">
                  <c:v>17945</c:v>
                </c:pt>
                <c:pt idx="223">
                  <c:v>17653</c:v>
                </c:pt>
                <c:pt idx="224">
                  <c:v>17172</c:v>
                </c:pt>
                <c:pt idx="225">
                  <c:v>16962</c:v>
                </c:pt>
                <c:pt idx="226">
                  <c:v>17157</c:v>
                </c:pt>
                <c:pt idx="227">
                  <c:v>17571</c:v>
                </c:pt>
                <c:pt idx="228">
                  <c:v>18428</c:v>
                </c:pt>
                <c:pt idx="229">
                  <c:v>19261</c:v>
                </c:pt>
                <c:pt idx="230">
                  <c:v>21605</c:v>
                </c:pt>
                <c:pt idx="231">
                  <c:v>21855</c:v>
                </c:pt>
                <c:pt idx="232">
                  <c:v>19891</c:v>
                </c:pt>
                <c:pt idx="233">
                  <c:v>18255</c:v>
                </c:pt>
                <c:pt idx="234">
                  <c:v>15852</c:v>
                </c:pt>
                <c:pt idx="235">
                  <c:v>15921</c:v>
                </c:pt>
                <c:pt idx="236">
                  <c:v>14391</c:v>
                </c:pt>
                <c:pt idx="237">
                  <c:v>14243</c:v>
                </c:pt>
                <c:pt idx="238">
                  <c:v>15719</c:v>
                </c:pt>
                <c:pt idx="239">
                  <c:v>14983</c:v>
                </c:pt>
                <c:pt idx="240">
                  <c:v>14540</c:v>
                </c:pt>
                <c:pt idx="241">
                  <c:v>15033</c:v>
                </c:pt>
                <c:pt idx="242">
                  <c:v>13470</c:v>
                </c:pt>
                <c:pt idx="243">
                  <c:v>14092</c:v>
                </c:pt>
                <c:pt idx="244">
                  <c:v>13672</c:v>
                </c:pt>
                <c:pt idx="245">
                  <c:v>13105</c:v>
                </c:pt>
                <c:pt idx="246">
                  <c:v>12544</c:v>
                </c:pt>
                <c:pt idx="247">
                  <c:v>12019</c:v>
                </c:pt>
                <c:pt idx="248">
                  <c:v>11511</c:v>
                </c:pt>
                <c:pt idx="249">
                  <c:v>11387</c:v>
                </c:pt>
                <c:pt idx="250">
                  <c:v>11474</c:v>
                </c:pt>
                <c:pt idx="251">
                  <c:v>11985</c:v>
                </c:pt>
                <c:pt idx="252">
                  <c:v>12677</c:v>
                </c:pt>
                <c:pt idx="253">
                  <c:v>13754</c:v>
                </c:pt>
                <c:pt idx="254">
                  <c:v>16199</c:v>
                </c:pt>
                <c:pt idx="255">
                  <c:v>17576</c:v>
                </c:pt>
                <c:pt idx="256">
                  <c:v>18606</c:v>
                </c:pt>
                <c:pt idx="257">
                  <c:v>18430</c:v>
                </c:pt>
                <c:pt idx="258">
                  <c:v>18892</c:v>
                </c:pt>
                <c:pt idx="259">
                  <c:v>19558</c:v>
                </c:pt>
                <c:pt idx="260">
                  <c:v>19927</c:v>
                </c:pt>
                <c:pt idx="261">
                  <c:v>19996</c:v>
                </c:pt>
                <c:pt idx="262">
                  <c:v>19550</c:v>
                </c:pt>
                <c:pt idx="263">
                  <c:v>19863</c:v>
                </c:pt>
                <c:pt idx="264">
                  <c:v>20048</c:v>
                </c:pt>
                <c:pt idx="265">
                  <c:v>19601</c:v>
                </c:pt>
                <c:pt idx="266">
                  <c:v>19777</c:v>
                </c:pt>
                <c:pt idx="267">
                  <c:v>19565</c:v>
                </c:pt>
                <c:pt idx="268">
                  <c:v>19190</c:v>
                </c:pt>
                <c:pt idx="269">
                  <c:v>18948</c:v>
                </c:pt>
                <c:pt idx="270">
                  <c:v>17845</c:v>
                </c:pt>
                <c:pt idx="271">
                  <c:v>18065</c:v>
                </c:pt>
                <c:pt idx="272">
                  <c:v>17788</c:v>
                </c:pt>
                <c:pt idx="273">
                  <c:v>17962</c:v>
                </c:pt>
                <c:pt idx="274">
                  <c:v>18036</c:v>
                </c:pt>
                <c:pt idx="275">
                  <c:v>18154</c:v>
                </c:pt>
                <c:pt idx="276">
                  <c:v>19241</c:v>
                </c:pt>
                <c:pt idx="277">
                  <c:v>19419</c:v>
                </c:pt>
                <c:pt idx="278">
                  <c:v>21603</c:v>
                </c:pt>
                <c:pt idx="279">
                  <c:v>21779</c:v>
                </c:pt>
                <c:pt idx="280">
                  <c:v>20292</c:v>
                </c:pt>
                <c:pt idx="281">
                  <c:v>20275</c:v>
                </c:pt>
                <c:pt idx="282">
                  <c:v>18513</c:v>
                </c:pt>
                <c:pt idx="283">
                  <c:v>17720</c:v>
                </c:pt>
                <c:pt idx="284">
                  <c:v>16168</c:v>
                </c:pt>
                <c:pt idx="285">
                  <c:v>15923</c:v>
                </c:pt>
                <c:pt idx="286">
                  <c:v>17804</c:v>
                </c:pt>
                <c:pt idx="287">
                  <c:v>16007</c:v>
                </c:pt>
                <c:pt idx="288">
                  <c:v>16016</c:v>
                </c:pt>
                <c:pt idx="289">
                  <c:v>15365</c:v>
                </c:pt>
                <c:pt idx="290">
                  <c:v>13908</c:v>
                </c:pt>
                <c:pt idx="291">
                  <c:v>13499</c:v>
                </c:pt>
                <c:pt idx="292">
                  <c:v>13560</c:v>
                </c:pt>
                <c:pt idx="293">
                  <c:v>12687</c:v>
                </c:pt>
                <c:pt idx="294">
                  <c:v>12136</c:v>
                </c:pt>
                <c:pt idx="295">
                  <c:v>12222</c:v>
                </c:pt>
                <c:pt idx="296">
                  <c:v>12115</c:v>
                </c:pt>
                <c:pt idx="297">
                  <c:v>12495</c:v>
                </c:pt>
                <c:pt idx="298">
                  <c:v>12701</c:v>
                </c:pt>
                <c:pt idx="299">
                  <c:v>12828</c:v>
                </c:pt>
                <c:pt idx="300">
                  <c:v>12918</c:v>
                </c:pt>
                <c:pt idx="301">
                  <c:v>13129</c:v>
                </c:pt>
                <c:pt idx="302">
                  <c:v>15349</c:v>
                </c:pt>
                <c:pt idx="303">
                  <c:v>18356</c:v>
                </c:pt>
                <c:pt idx="304">
                  <c:v>19702</c:v>
                </c:pt>
                <c:pt idx="305">
                  <c:v>19593</c:v>
                </c:pt>
                <c:pt idx="306">
                  <c:v>20326</c:v>
                </c:pt>
                <c:pt idx="307">
                  <c:v>20524</c:v>
                </c:pt>
                <c:pt idx="308">
                  <c:v>20733</c:v>
                </c:pt>
                <c:pt idx="309">
                  <c:v>20514</c:v>
                </c:pt>
                <c:pt idx="310">
                  <c:v>20252</c:v>
                </c:pt>
                <c:pt idx="311">
                  <c:v>20899</c:v>
                </c:pt>
                <c:pt idx="312">
                  <c:v>20813</c:v>
                </c:pt>
                <c:pt idx="313">
                  <c:v>20011</c:v>
                </c:pt>
                <c:pt idx="314">
                  <c:v>19816</c:v>
                </c:pt>
                <c:pt idx="315">
                  <c:v>19484</c:v>
                </c:pt>
                <c:pt idx="316">
                  <c:v>18410</c:v>
                </c:pt>
                <c:pt idx="317">
                  <c:v>17500</c:v>
                </c:pt>
                <c:pt idx="318">
                  <c:v>16128</c:v>
                </c:pt>
                <c:pt idx="319">
                  <c:v>16021</c:v>
                </c:pt>
                <c:pt idx="320">
                  <c:v>15864</c:v>
                </c:pt>
                <c:pt idx="321">
                  <c:v>15545</c:v>
                </c:pt>
                <c:pt idx="322">
                  <c:v>15564</c:v>
                </c:pt>
                <c:pt idx="323">
                  <c:v>16477</c:v>
                </c:pt>
                <c:pt idx="324">
                  <c:v>17924</c:v>
                </c:pt>
                <c:pt idx="325">
                  <c:v>17541</c:v>
                </c:pt>
                <c:pt idx="326">
                  <c:v>20068</c:v>
                </c:pt>
                <c:pt idx="327">
                  <c:v>20404</c:v>
                </c:pt>
                <c:pt idx="328">
                  <c:v>18497</c:v>
                </c:pt>
                <c:pt idx="329">
                  <c:v>19126</c:v>
                </c:pt>
                <c:pt idx="330">
                  <c:v>16930</c:v>
                </c:pt>
                <c:pt idx="331">
                  <c:v>16000</c:v>
                </c:pt>
                <c:pt idx="332">
                  <c:v>13878</c:v>
                </c:pt>
                <c:pt idx="333">
                  <c:v>12884</c:v>
                </c:pt>
                <c:pt idx="334">
                  <c:v>15063</c:v>
                </c:pt>
                <c:pt idx="335">
                  <c:v>13574</c:v>
                </c:pt>
                <c:pt idx="336">
                  <c:v>13598</c:v>
                </c:pt>
                <c:pt idx="337">
                  <c:v>13374</c:v>
                </c:pt>
                <c:pt idx="338">
                  <c:v>11728</c:v>
                </c:pt>
                <c:pt idx="339">
                  <c:v>11553</c:v>
                </c:pt>
                <c:pt idx="340">
                  <c:v>11355</c:v>
                </c:pt>
                <c:pt idx="341">
                  <c:v>11334</c:v>
                </c:pt>
                <c:pt idx="342">
                  <c:v>9891</c:v>
                </c:pt>
                <c:pt idx="343">
                  <c:v>9863</c:v>
                </c:pt>
                <c:pt idx="344">
                  <c:v>9723</c:v>
                </c:pt>
                <c:pt idx="345">
                  <c:v>9541</c:v>
                </c:pt>
                <c:pt idx="346">
                  <c:v>9557</c:v>
                </c:pt>
                <c:pt idx="347">
                  <c:v>9671</c:v>
                </c:pt>
                <c:pt idx="348">
                  <c:v>10173</c:v>
                </c:pt>
                <c:pt idx="349">
                  <c:v>10490</c:v>
                </c:pt>
                <c:pt idx="350">
                  <c:v>13749</c:v>
                </c:pt>
                <c:pt idx="351">
                  <c:v>17523</c:v>
                </c:pt>
                <c:pt idx="352">
                  <c:v>18454</c:v>
                </c:pt>
                <c:pt idx="353">
                  <c:v>16964</c:v>
                </c:pt>
                <c:pt idx="354">
                  <c:v>17014</c:v>
                </c:pt>
                <c:pt idx="355">
                  <c:v>18058</c:v>
                </c:pt>
                <c:pt idx="356">
                  <c:v>17821</c:v>
                </c:pt>
                <c:pt idx="357">
                  <c:v>18241</c:v>
                </c:pt>
                <c:pt idx="358">
                  <c:v>17917</c:v>
                </c:pt>
                <c:pt idx="359">
                  <c:v>18270</c:v>
                </c:pt>
                <c:pt idx="360">
                  <c:v>17526</c:v>
                </c:pt>
                <c:pt idx="361">
                  <c:v>16344</c:v>
                </c:pt>
                <c:pt idx="362">
                  <c:v>16283</c:v>
                </c:pt>
                <c:pt idx="363">
                  <c:v>15964</c:v>
                </c:pt>
                <c:pt idx="364">
                  <c:v>15086</c:v>
                </c:pt>
                <c:pt idx="365">
                  <c:v>15130</c:v>
                </c:pt>
                <c:pt idx="366">
                  <c:v>14079</c:v>
                </c:pt>
                <c:pt idx="367">
                  <c:v>13141</c:v>
                </c:pt>
                <c:pt idx="368">
                  <c:v>12973</c:v>
                </c:pt>
                <c:pt idx="369">
                  <c:v>12580</c:v>
                </c:pt>
                <c:pt idx="370">
                  <c:v>12528</c:v>
                </c:pt>
                <c:pt idx="371">
                  <c:v>12031</c:v>
                </c:pt>
                <c:pt idx="372">
                  <c:v>13382</c:v>
                </c:pt>
                <c:pt idx="373">
                  <c:v>15972</c:v>
                </c:pt>
                <c:pt idx="374">
                  <c:v>18325</c:v>
                </c:pt>
                <c:pt idx="375">
                  <c:v>18606</c:v>
                </c:pt>
                <c:pt idx="376">
                  <c:v>18480</c:v>
                </c:pt>
                <c:pt idx="377">
                  <c:v>18878</c:v>
                </c:pt>
                <c:pt idx="378">
                  <c:v>16663</c:v>
                </c:pt>
                <c:pt idx="379">
                  <c:v>16013</c:v>
                </c:pt>
                <c:pt idx="380">
                  <c:v>14002</c:v>
                </c:pt>
                <c:pt idx="381">
                  <c:v>14323</c:v>
                </c:pt>
                <c:pt idx="382">
                  <c:v>15977</c:v>
                </c:pt>
                <c:pt idx="383">
                  <c:v>15302</c:v>
                </c:pt>
                <c:pt idx="384">
                  <c:v>15271</c:v>
                </c:pt>
                <c:pt idx="385">
                  <c:v>14804</c:v>
                </c:pt>
                <c:pt idx="386">
                  <c:v>14186</c:v>
                </c:pt>
                <c:pt idx="387">
                  <c:v>14895</c:v>
                </c:pt>
                <c:pt idx="388">
                  <c:v>14390</c:v>
                </c:pt>
                <c:pt idx="389">
                  <c:v>14505</c:v>
                </c:pt>
                <c:pt idx="390">
                  <c:v>13689</c:v>
                </c:pt>
                <c:pt idx="391">
                  <c:v>13675</c:v>
                </c:pt>
                <c:pt idx="392">
                  <c:v>13122</c:v>
                </c:pt>
                <c:pt idx="393">
                  <c:v>13053</c:v>
                </c:pt>
                <c:pt idx="394">
                  <c:v>13115</c:v>
                </c:pt>
                <c:pt idx="395">
                  <c:v>14283</c:v>
                </c:pt>
                <c:pt idx="396">
                  <c:v>14719</c:v>
                </c:pt>
                <c:pt idx="397">
                  <c:v>15852</c:v>
                </c:pt>
                <c:pt idx="398">
                  <c:v>18683</c:v>
                </c:pt>
                <c:pt idx="399">
                  <c:v>20066</c:v>
                </c:pt>
                <c:pt idx="400">
                  <c:v>20849</c:v>
                </c:pt>
                <c:pt idx="401">
                  <c:v>20514</c:v>
                </c:pt>
                <c:pt idx="402">
                  <c:v>21068</c:v>
                </c:pt>
                <c:pt idx="403">
                  <c:v>21774</c:v>
                </c:pt>
                <c:pt idx="404">
                  <c:v>22052</c:v>
                </c:pt>
                <c:pt idx="405">
                  <c:v>22620</c:v>
                </c:pt>
                <c:pt idx="406">
                  <c:v>22504</c:v>
                </c:pt>
                <c:pt idx="407">
                  <c:v>22568</c:v>
                </c:pt>
                <c:pt idx="408">
                  <c:v>22377</c:v>
                </c:pt>
                <c:pt idx="409">
                  <c:v>21743</c:v>
                </c:pt>
                <c:pt idx="410">
                  <c:v>21215</c:v>
                </c:pt>
                <c:pt idx="411">
                  <c:v>20796</c:v>
                </c:pt>
                <c:pt idx="412">
                  <c:v>19827</c:v>
                </c:pt>
                <c:pt idx="413">
                  <c:v>19904</c:v>
                </c:pt>
                <c:pt idx="414">
                  <c:v>18685</c:v>
                </c:pt>
                <c:pt idx="415">
                  <c:v>17974</c:v>
                </c:pt>
                <c:pt idx="416">
                  <c:v>17130</c:v>
                </c:pt>
                <c:pt idx="417">
                  <c:v>16501</c:v>
                </c:pt>
                <c:pt idx="418">
                  <c:v>16029</c:v>
                </c:pt>
                <c:pt idx="419">
                  <c:v>15062</c:v>
                </c:pt>
                <c:pt idx="420">
                  <c:v>16634</c:v>
                </c:pt>
                <c:pt idx="421">
                  <c:v>18104</c:v>
                </c:pt>
                <c:pt idx="422">
                  <c:v>20503</c:v>
                </c:pt>
                <c:pt idx="423">
                  <c:v>20066</c:v>
                </c:pt>
                <c:pt idx="424">
                  <c:v>19030</c:v>
                </c:pt>
                <c:pt idx="425">
                  <c:v>18295</c:v>
                </c:pt>
                <c:pt idx="426">
                  <c:v>16716</c:v>
                </c:pt>
                <c:pt idx="427">
                  <c:v>16556</c:v>
                </c:pt>
                <c:pt idx="428">
                  <c:v>15396</c:v>
                </c:pt>
                <c:pt idx="429">
                  <c:v>14244</c:v>
                </c:pt>
                <c:pt idx="430">
                  <c:v>15335</c:v>
                </c:pt>
                <c:pt idx="431">
                  <c:v>14686</c:v>
                </c:pt>
                <c:pt idx="432">
                  <c:v>14617</c:v>
                </c:pt>
                <c:pt idx="433">
                  <c:v>15158</c:v>
                </c:pt>
                <c:pt idx="434">
                  <c:v>14126</c:v>
                </c:pt>
                <c:pt idx="435">
                  <c:v>14198</c:v>
                </c:pt>
                <c:pt idx="436">
                  <c:v>13757</c:v>
                </c:pt>
                <c:pt idx="437">
                  <c:v>13445</c:v>
                </c:pt>
                <c:pt idx="438">
                  <c:v>12431</c:v>
                </c:pt>
                <c:pt idx="439">
                  <c:v>11308</c:v>
                </c:pt>
                <c:pt idx="440">
                  <c:v>10619</c:v>
                </c:pt>
                <c:pt idx="441">
                  <c:v>10377</c:v>
                </c:pt>
                <c:pt idx="442">
                  <c:v>10285</c:v>
                </c:pt>
                <c:pt idx="443">
                  <c:v>10485</c:v>
                </c:pt>
                <c:pt idx="444">
                  <c:v>10799</c:v>
                </c:pt>
                <c:pt idx="445">
                  <c:v>11393</c:v>
                </c:pt>
                <c:pt idx="446">
                  <c:v>11634</c:v>
                </c:pt>
                <c:pt idx="447">
                  <c:v>12614</c:v>
                </c:pt>
                <c:pt idx="448">
                  <c:v>13647</c:v>
                </c:pt>
                <c:pt idx="449">
                  <c:v>14846</c:v>
                </c:pt>
                <c:pt idx="450">
                  <c:v>16687</c:v>
                </c:pt>
                <c:pt idx="451">
                  <c:v>17650</c:v>
                </c:pt>
                <c:pt idx="452">
                  <c:v>18024</c:v>
                </c:pt>
                <c:pt idx="453">
                  <c:v>17553</c:v>
                </c:pt>
                <c:pt idx="454">
                  <c:v>17211</c:v>
                </c:pt>
                <c:pt idx="455">
                  <c:v>17723</c:v>
                </c:pt>
                <c:pt idx="456">
                  <c:v>17514</c:v>
                </c:pt>
                <c:pt idx="457">
                  <c:v>17790</c:v>
                </c:pt>
                <c:pt idx="458">
                  <c:v>17576</c:v>
                </c:pt>
                <c:pt idx="459">
                  <c:v>17149</c:v>
                </c:pt>
                <c:pt idx="460">
                  <c:v>16561</c:v>
                </c:pt>
                <c:pt idx="461">
                  <c:v>16327</c:v>
                </c:pt>
                <c:pt idx="462">
                  <c:v>15759</c:v>
                </c:pt>
                <c:pt idx="463">
                  <c:v>15842</c:v>
                </c:pt>
                <c:pt idx="464">
                  <c:v>15327</c:v>
                </c:pt>
                <c:pt idx="465">
                  <c:v>15036</c:v>
                </c:pt>
                <c:pt idx="466">
                  <c:v>14994</c:v>
                </c:pt>
                <c:pt idx="467">
                  <c:v>15235</c:v>
                </c:pt>
                <c:pt idx="468">
                  <c:v>15974</c:v>
                </c:pt>
                <c:pt idx="469">
                  <c:v>16579</c:v>
                </c:pt>
                <c:pt idx="470">
                  <c:v>18666</c:v>
                </c:pt>
                <c:pt idx="471">
                  <c:v>18783</c:v>
                </c:pt>
                <c:pt idx="472">
                  <c:v>18302</c:v>
                </c:pt>
                <c:pt idx="473">
                  <c:v>18078</c:v>
                </c:pt>
                <c:pt idx="474">
                  <c:v>17879</c:v>
                </c:pt>
                <c:pt idx="475">
                  <c:v>16883</c:v>
                </c:pt>
                <c:pt idx="476">
                  <c:v>16330</c:v>
                </c:pt>
                <c:pt idx="477">
                  <c:v>17197</c:v>
                </c:pt>
                <c:pt idx="478">
                  <c:v>17682</c:v>
                </c:pt>
                <c:pt idx="479">
                  <c:v>17803</c:v>
                </c:pt>
                <c:pt idx="480">
                  <c:v>18297</c:v>
                </c:pt>
                <c:pt idx="481">
                  <c:v>17816</c:v>
                </c:pt>
                <c:pt idx="482">
                  <c:v>16557</c:v>
                </c:pt>
                <c:pt idx="483">
                  <c:v>15826</c:v>
                </c:pt>
                <c:pt idx="484">
                  <c:v>15911</c:v>
                </c:pt>
                <c:pt idx="485">
                  <c:v>15784</c:v>
                </c:pt>
                <c:pt idx="486">
                  <c:v>15870</c:v>
                </c:pt>
                <c:pt idx="487">
                  <c:v>15886</c:v>
                </c:pt>
                <c:pt idx="488">
                  <c:v>15726</c:v>
                </c:pt>
                <c:pt idx="489">
                  <c:v>15419</c:v>
                </c:pt>
                <c:pt idx="490">
                  <c:v>15231</c:v>
                </c:pt>
                <c:pt idx="491">
                  <c:v>15122</c:v>
                </c:pt>
                <c:pt idx="492">
                  <c:v>14598</c:v>
                </c:pt>
                <c:pt idx="493">
                  <c:v>14456</c:v>
                </c:pt>
                <c:pt idx="494">
                  <c:v>14259</c:v>
                </c:pt>
                <c:pt idx="495">
                  <c:v>14366</c:v>
                </c:pt>
                <c:pt idx="496">
                  <c:v>14403</c:v>
                </c:pt>
                <c:pt idx="497">
                  <c:v>14782</c:v>
                </c:pt>
                <c:pt idx="498">
                  <c:v>15293</c:v>
                </c:pt>
                <c:pt idx="499">
                  <c:v>16086</c:v>
                </c:pt>
                <c:pt idx="500">
                  <c:v>16519</c:v>
                </c:pt>
                <c:pt idx="501">
                  <c:v>16554</c:v>
                </c:pt>
                <c:pt idx="502">
                  <c:v>17064</c:v>
                </c:pt>
                <c:pt idx="503">
                  <c:v>17817</c:v>
                </c:pt>
                <c:pt idx="504">
                  <c:v>17742</c:v>
                </c:pt>
                <c:pt idx="505">
                  <c:v>18684</c:v>
                </c:pt>
                <c:pt idx="506">
                  <c:v>19199</c:v>
                </c:pt>
                <c:pt idx="507">
                  <c:v>18356</c:v>
                </c:pt>
                <c:pt idx="508">
                  <c:v>17849</c:v>
                </c:pt>
                <c:pt idx="509">
                  <c:v>17038</c:v>
                </c:pt>
                <c:pt idx="510">
                  <c:v>16482</c:v>
                </c:pt>
                <c:pt idx="511">
                  <c:v>15650</c:v>
                </c:pt>
                <c:pt idx="512">
                  <c:v>15342</c:v>
                </c:pt>
                <c:pt idx="513">
                  <c:v>14652</c:v>
                </c:pt>
                <c:pt idx="514">
                  <c:v>14146</c:v>
                </c:pt>
                <c:pt idx="515">
                  <c:v>13609</c:v>
                </c:pt>
                <c:pt idx="516">
                  <c:v>14218</c:v>
                </c:pt>
                <c:pt idx="517">
                  <c:v>15727</c:v>
                </c:pt>
                <c:pt idx="518">
                  <c:v>17855</c:v>
                </c:pt>
                <c:pt idx="519">
                  <c:v>18408</c:v>
                </c:pt>
                <c:pt idx="520">
                  <c:v>17859</c:v>
                </c:pt>
                <c:pt idx="521">
                  <c:v>17465</c:v>
                </c:pt>
                <c:pt idx="522">
                  <c:v>16487</c:v>
                </c:pt>
                <c:pt idx="523">
                  <c:v>15611</c:v>
                </c:pt>
                <c:pt idx="524">
                  <c:v>14711</c:v>
                </c:pt>
                <c:pt idx="525">
                  <c:v>15077</c:v>
                </c:pt>
                <c:pt idx="526">
                  <c:v>16970</c:v>
                </c:pt>
                <c:pt idx="527">
                  <c:v>14826</c:v>
                </c:pt>
                <c:pt idx="528">
                  <c:v>14596</c:v>
                </c:pt>
                <c:pt idx="529">
                  <c:v>13704</c:v>
                </c:pt>
                <c:pt idx="530">
                  <c:v>13080</c:v>
                </c:pt>
                <c:pt idx="531">
                  <c:v>12585</c:v>
                </c:pt>
                <c:pt idx="532">
                  <c:v>12155</c:v>
                </c:pt>
                <c:pt idx="533">
                  <c:v>11167</c:v>
                </c:pt>
                <c:pt idx="534">
                  <c:v>11193</c:v>
                </c:pt>
                <c:pt idx="535">
                  <c:v>11200</c:v>
                </c:pt>
                <c:pt idx="536">
                  <c:v>11194</c:v>
                </c:pt>
                <c:pt idx="537">
                  <c:v>11084</c:v>
                </c:pt>
                <c:pt idx="538">
                  <c:v>10763</c:v>
                </c:pt>
                <c:pt idx="539">
                  <c:v>11667</c:v>
                </c:pt>
                <c:pt idx="540">
                  <c:v>11565</c:v>
                </c:pt>
                <c:pt idx="541">
                  <c:v>12794</c:v>
                </c:pt>
                <c:pt idx="542">
                  <c:v>15646</c:v>
                </c:pt>
                <c:pt idx="543">
                  <c:v>16974</c:v>
                </c:pt>
                <c:pt idx="544">
                  <c:v>18209</c:v>
                </c:pt>
                <c:pt idx="545">
                  <c:v>18639</c:v>
                </c:pt>
                <c:pt idx="546">
                  <c:v>19010</c:v>
                </c:pt>
                <c:pt idx="547">
                  <c:v>19958</c:v>
                </c:pt>
                <c:pt idx="548">
                  <c:v>19468</c:v>
                </c:pt>
                <c:pt idx="549">
                  <c:v>18944</c:v>
                </c:pt>
                <c:pt idx="550">
                  <c:v>18611</c:v>
                </c:pt>
                <c:pt idx="551">
                  <c:v>19081</c:v>
                </c:pt>
                <c:pt idx="552">
                  <c:v>18894</c:v>
                </c:pt>
                <c:pt idx="553">
                  <c:v>17936</c:v>
                </c:pt>
                <c:pt idx="554">
                  <c:v>18058</c:v>
                </c:pt>
                <c:pt idx="555">
                  <c:v>16761</c:v>
                </c:pt>
                <c:pt idx="556">
                  <c:v>16042</c:v>
                </c:pt>
                <c:pt idx="557">
                  <c:v>15990</c:v>
                </c:pt>
                <c:pt idx="558">
                  <c:v>15166</c:v>
                </c:pt>
                <c:pt idx="559">
                  <c:v>14625</c:v>
                </c:pt>
                <c:pt idx="560">
                  <c:v>13828</c:v>
                </c:pt>
                <c:pt idx="561">
                  <c:v>14167</c:v>
                </c:pt>
                <c:pt idx="562">
                  <c:v>14512</c:v>
                </c:pt>
                <c:pt idx="563">
                  <c:v>14087</c:v>
                </c:pt>
                <c:pt idx="564">
                  <c:v>15221</c:v>
                </c:pt>
                <c:pt idx="565">
                  <c:v>15651</c:v>
                </c:pt>
                <c:pt idx="566">
                  <c:v>19141</c:v>
                </c:pt>
                <c:pt idx="567">
                  <c:v>20090</c:v>
                </c:pt>
                <c:pt idx="568">
                  <c:v>18958</c:v>
                </c:pt>
                <c:pt idx="569">
                  <c:v>18762</c:v>
                </c:pt>
                <c:pt idx="570">
                  <c:v>16890</c:v>
                </c:pt>
                <c:pt idx="571">
                  <c:v>14976</c:v>
                </c:pt>
                <c:pt idx="572">
                  <c:v>13697</c:v>
                </c:pt>
                <c:pt idx="573">
                  <c:v>13079</c:v>
                </c:pt>
                <c:pt idx="574">
                  <c:v>14984</c:v>
                </c:pt>
                <c:pt idx="575">
                  <c:v>13556</c:v>
                </c:pt>
                <c:pt idx="576">
                  <c:v>13838</c:v>
                </c:pt>
                <c:pt idx="577">
                  <c:v>14254</c:v>
                </c:pt>
                <c:pt idx="578">
                  <c:v>13137</c:v>
                </c:pt>
                <c:pt idx="579">
                  <c:v>12834</c:v>
                </c:pt>
                <c:pt idx="580">
                  <c:v>12704</c:v>
                </c:pt>
                <c:pt idx="581">
                  <c:v>12654</c:v>
                </c:pt>
                <c:pt idx="582">
                  <c:v>12729</c:v>
                </c:pt>
                <c:pt idx="583">
                  <c:v>12660</c:v>
                </c:pt>
                <c:pt idx="584">
                  <c:v>12479</c:v>
                </c:pt>
                <c:pt idx="585">
                  <c:v>12757</c:v>
                </c:pt>
                <c:pt idx="586">
                  <c:v>13109</c:v>
                </c:pt>
                <c:pt idx="587">
                  <c:v>14035</c:v>
                </c:pt>
                <c:pt idx="588">
                  <c:v>14519</c:v>
                </c:pt>
                <c:pt idx="589">
                  <c:v>15497</c:v>
                </c:pt>
                <c:pt idx="590">
                  <c:v>18504</c:v>
                </c:pt>
                <c:pt idx="591">
                  <c:v>20442</c:v>
                </c:pt>
                <c:pt idx="592">
                  <c:v>21271</c:v>
                </c:pt>
                <c:pt idx="593">
                  <c:v>22158</c:v>
                </c:pt>
                <c:pt idx="594">
                  <c:v>22395</c:v>
                </c:pt>
                <c:pt idx="595">
                  <c:v>22179</c:v>
                </c:pt>
                <c:pt idx="596">
                  <c:v>21575</c:v>
                </c:pt>
                <c:pt idx="597">
                  <c:v>21451</c:v>
                </c:pt>
                <c:pt idx="598">
                  <c:v>21053</c:v>
                </c:pt>
                <c:pt idx="599">
                  <c:v>21594</c:v>
                </c:pt>
                <c:pt idx="600">
                  <c:v>21653</c:v>
                </c:pt>
                <c:pt idx="601">
                  <c:v>21113</c:v>
                </c:pt>
                <c:pt idx="602">
                  <c:v>21513</c:v>
                </c:pt>
                <c:pt idx="603">
                  <c:v>19925</c:v>
                </c:pt>
                <c:pt idx="604">
                  <c:v>19290</c:v>
                </c:pt>
                <c:pt idx="605">
                  <c:v>18874</c:v>
                </c:pt>
                <c:pt idx="606">
                  <c:v>17817</c:v>
                </c:pt>
                <c:pt idx="607">
                  <c:v>17688</c:v>
                </c:pt>
                <c:pt idx="608">
                  <c:v>17187</c:v>
                </c:pt>
                <c:pt idx="609">
                  <c:v>16977</c:v>
                </c:pt>
                <c:pt idx="610">
                  <c:v>16919</c:v>
                </c:pt>
                <c:pt idx="611">
                  <c:v>15755</c:v>
                </c:pt>
                <c:pt idx="612">
                  <c:v>17267</c:v>
                </c:pt>
                <c:pt idx="613">
                  <c:v>18825</c:v>
                </c:pt>
                <c:pt idx="614">
                  <c:v>21995</c:v>
                </c:pt>
                <c:pt idx="615">
                  <c:v>22365</c:v>
                </c:pt>
                <c:pt idx="616">
                  <c:v>20721</c:v>
                </c:pt>
                <c:pt idx="617">
                  <c:v>19550</c:v>
                </c:pt>
                <c:pt idx="618">
                  <c:v>17545</c:v>
                </c:pt>
                <c:pt idx="619">
                  <c:v>15042</c:v>
                </c:pt>
                <c:pt idx="620">
                  <c:v>13433</c:v>
                </c:pt>
                <c:pt idx="621">
                  <c:v>14061</c:v>
                </c:pt>
                <c:pt idx="622">
                  <c:v>15564</c:v>
                </c:pt>
                <c:pt idx="623">
                  <c:v>13817</c:v>
                </c:pt>
                <c:pt idx="624">
                  <c:v>13599</c:v>
                </c:pt>
                <c:pt idx="625">
                  <c:v>13069</c:v>
                </c:pt>
                <c:pt idx="626">
                  <c:v>12037</c:v>
                </c:pt>
                <c:pt idx="627">
                  <c:v>11662</c:v>
                </c:pt>
                <c:pt idx="628">
                  <c:v>11067</c:v>
                </c:pt>
                <c:pt idx="629">
                  <c:v>10665</c:v>
                </c:pt>
                <c:pt idx="630">
                  <c:v>10071</c:v>
                </c:pt>
                <c:pt idx="631">
                  <c:v>10020</c:v>
                </c:pt>
                <c:pt idx="632">
                  <c:v>9812</c:v>
                </c:pt>
                <c:pt idx="633">
                  <c:v>9653</c:v>
                </c:pt>
                <c:pt idx="634">
                  <c:v>9855</c:v>
                </c:pt>
                <c:pt idx="635">
                  <c:v>10147</c:v>
                </c:pt>
                <c:pt idx="636">
                  <c:v>10573</c:v>
                </c:pt>
                <c:pt idx="637">
                  <c:v>12051</c:v>
                </c:pt>
                <c:pt idx="638">
                  <c:v>14380</c:v>
                </c:pt>
                <c:pt idx="639">
                  <c:v>15905</c:v>
                </c:pt>
                <c:pt idx="640">
                  <c:v>16987</c:v>
                </c:pt>
                <c:pt idx="641">
                  <c:v>17862</c:v>
                </c:pt>
                <c:pt idx="642">
                  <c:v>18442</c:v>
                </c:pt>
                <c:pt idx="643">
                  <c:v>19844</c:v>
                </c:pt>
                <c:pt idx="644">
                  <c:v>19860</c:v>
                </c:pt>
                <c:pt idx="645">
                  <c:v>20295</c:v>
                </c:pt>
                <c:pt idx="646">
                  <c:v>20013</c:v>
                </c:pt>
                <c:pt idx="647">
                  <c:v>20741</c:v>
                </c:pt>
                <c:pt idx="648">
                  <c:v>20519</c:v>
                </c:pt>
                <c:pt idx="649">
                  <c:v>19738</c:v>
                </c:pt>
                <c:pt idx="650">
                  <c:v>20054</c:v>
                </c:pt>
                <c:pt idx="651">
                  <c:v>19349</c:v>
                </c:pt>
                <c:pt idx="652">
                  <c:v>18497</c:v>
                </c:pt>
                <c:pt idx="653">
                  <c:v>18121</c:v>
                </c:pt>
                <c:pt idx="654">
                  <c:v>17157</c:v>
                </c:pt>
                <c:pt idx="655">
                  <c:v>16835</c:v>
                </c:pt>
                <c:pt idx="656">
                  <c:v>16604</c:v>
                </c:pt>
                <c:pt idx="657">
                  <c:v>16653</c:v>
                </c:pt>
                <c:pt idx="658">
                  <c:v>16266</c:v>
                </c:pt>
                <c:pt idx="659">
                  <c:v>16777</c:v>
                </c:pt>
                <c:pt idx="660">
                  <c:v>17956</c:v>
                </c:pt>
                <c:pt idx="661">
                  <c:v>19595</c:v>
                </c:pt>
                <c:pt idx="662">
                  <c:v>22626</c:v>
                </c:pt>
                <c:pt idx="663">
                  <c:v>22943</c:v>
                </c:pt>
                <c:pt idx="664">
                  <c:v>21156</c:v>
                </c:pt>
                <c:pt idx="665">
                  <c:v>19883</c:v>
                </c:pt>
                <c:pt idx="666">
                  <c:v>17785</c:v>
                </c:pt>
                <c:pt idx="667">
                  <c:v>17376</c:v>
                </c:pt>
                <c:pt idx="668">
                  <c:v>16887</c:v>
                </c:pt>
                <c:pt idx="669">
                  <c:v>17274</c:v>
                </c:pt>
                <c:pt idx="670">
                  <c:v>18807</c:v>
                </c:pt>
                <c:pt idx="671">
                  <c:v>18072</c:v>
                </c:pt>
                <c:pt idx="672">
                  <c:v>17954</c:v>
                </c:pt>
                <c:pt idx="673">
                  <c:v>16797</c:v>
                </c:pt>
                <c:pt idx="674">
                  <c:v>15975</c:v>
                </c:pt>
                <c:pt idx="675">
                  <c:v>15202</c:v>
                </c:pt>
                <c:pt idx="676">
                  <c:v>15059</c:v>
                </c:pt>
                <c:pt idx="677">
                  <c:v>14905</c:v>
                </c:pt>
                <c:pt idx="678">
                  <c:v>14358</c:v>
                </c:pt>
                <c:pt idx="679">
                  <c:v>13743</c:v>
                </c:pt>
                <c:pt idx="680">
                  <c:v>13231</c:v>
                </c:pt>
                <c:pt idx="681">
                  <c:v>13219</c:v>
                </c:pt>
                <c:pt idx="682">
                  <c:v>12975</c:v>
                </c:pt>
                <c:pt idx="683">
                  <c:v>12729</c:v>
                </c:pt>
                <c:pt idx="684">
                  <c:v>13215</c:v>
                </c:pt>
                <c:pt idx="685">
                  <c:v>14077</c:v>
                </c:pt>
                <c:pt idx="686">
                  <c:v>15844</c:v>
                </c:pt>
                <c:pt idx="687">
                  <c:v>18204</c:v>
                </c:pt>
                <c:pt idx="688">
                  <c:v>18003</c:v>
                </c:pt>
                <c:pt idx="689">
                  <c:v>18116</c:v>
                </c:pt>
                <c:pt idx="690">
                  <c:v>18702</c:v>
                </c:pt>
                <c:pt idx="691">
                  <c:v>19670</c:v>
                </c:pt>
                <c:pt idx="692">
                  <c:v>20308</c:v>
                </c:pt>
                <c:pt idx="693">
                  <c:v>20976</c:v>
                </c:pt>
                <c:pt idx="694">
                  <c:v>20502</c:v>
                </c:pt>
                <c:pt idx="695">
                  <c:v>20161</c:v>
                </c:pt>
                <c:pt idx="696">
                  <c:v>20102</c:v>
                </c:pt>
                <c:pt idx="697">
                  <c:v>18974</c:v>
                </c:pt>
                <c:pt idx="698">
                  <c:v>18884</c:v>
                </c:pt>
                <c:pt idx="699">
                  <c:v>18201</c:v>
                </c:pt>
                <c:pt idx="700">
                  <c:v>17483</c:v>
                </c:pt>
                <c:pt idx="701">
                  <c:v>16839</c:v>
                </c:pt>
                <c:pt idx="702">
                  <c:v>15387</c:v>
                </c:pt>
                <c:pt idx="703">
                  <c:v>14706</c:v>
                </c:pt>
                <c:pt idx="704">
                  <c:v>14082</c:v>
                </c:pt>
                <c:pt idx="705">
                  <c:v>13603</c:v>
                </c:pt>
                <c:pt idx="706">
                  <c:v>13697</c:v>
                </c:pt>
                <c:pt idx="707">
                  <c:v>13466</c:v>
                </c:pt>
                <c:pt idx="708">
                  <c:v>14006</c:v>
                </c:pt>
                <c:pt idx="709">
                  <c:v>15643</c:v>
                </c:pt>
                <c:pt idx="710">
                  <c:v>18285</c:v>
                </c:pt>
                <c:pt idx="711">
                  <c:v>17943</c:v>
                </c:pt>
                <c:pt idx="712">
                  <c:v>16305</c:v>
                </c:pt>
                <c:pt idx="713">
                  <c:v>14000</c:v>
                </c:pt>
                <c:pt idx="714">
                  <c:v>12115</c:v>
                </c:pt>
                <c:pt idx="715">
                  <c:v>11313</c:v>
                </c:pt>
                <c:pt idx="716">
                  <c:v>10728</c:v>
                </c:pt>
                <c:pt idx="717">
                  <c:v>10604</c:v>
                </c:pt>
                <c:pt idx="718">
                  <c:v>11238</c:v>
                </c:pt>
                <c:pt idx="719">
                  <c:v>10791</c:v>
                </c:pt>
                <c:pt idx="720">
                  <c:v>10546</c:v>
                </c:pt>
                <c:pt idx="721">
                  <c:v>10129</c:v>
                </c:pt>
                <c:pt idx="722">
                  <c:v>9757</c:v>
                </c:pt>
                <c:pt idx="723">
                  <c:v>9590</c:v>
                </c:pt>
                <c:pt idx="724">
                  <c:v>9320</c:v>
                </c:pt>
                <c:pt idx="725">
                  <c:v>9336</c:v>
                </c:pt>
                <c:pt idx="726">
                  <c:v>9093</c:v>
                </c:pt>
                <c:pt idx="727">
                  <c:v>9067</c:v>
                </c:pt>
                <c:pt idx="728">
                  <c:v>8971</c:v>
                </c:pt>
                <c:pt idx="729">
                  <c:v>8800</c:v>
                </c:pt>
                <c:pt idx="730">
                  <c:v>8804</c:v>
                </c:pt>
                <c:pt idx="731">
                  <c:v>8701</c:v>
                </c:pt>
                <c:pt idx="732">
                  <c:v>8896</c:v>
                </c:pt>
                <c:pt idx="733">
                  <c:v>10004</c:v>
                </c:pt>
                <c:pt idx="734">
                  <c:v>10997</c:v>
                </c:pt>
                <c:pt idx="735">
                  <c:v>14043</c:v>
                </c:pt>
                <c:pt idx="736">
                  <c:v>15001</c:v>
                </c:pt>
                <c:pt idx="737">
                  <c:v>16184</c:v>
                </c:pt>
                <c:pt idx="738">
                  <c:v>16303</c:v>
                </c:pt>
                <c:pt idx="739">
                  <c:v>16944</c:v>
                </c:pt>
                <c:pt idx="740">
                  <c:v>16447</c:v>
                </c:pt>
                <c:pt idx="741">
                  <c:v>16168</c:v>
                </c:pt>
                <c:pt idx="742">
                  <c:v>15044</c:v>
                </c:pt>
                <c:pt idx="743">
                  <c:v>15150</c:v>
                </c:pt>
                <c:pt idx="744">
                  <c:v>14459</c:v>
                </c:pt>
                <c:pt idx="745">
                  <c:v>14247</c:v>
                </c:pt>
                <c:pt idx="746">
                  <c:v>13908</c:v>
                </c:pt>
                <c:pt idx="747">
                  <c:v>13066</c:v>
                </c:pt>
                <c:pt idx="748">
                  <c:v>12511</c:v>
                </c:pt>
                <c:pt idx="749">
                  <c:v>12629</c:v>
                </c:pt>
                <c:pt idx="750">
                  <c:v>12209</c:v>
                </c:pt>
                <c:pt idx="751">
                  <c:v>11752</c:v>
                </c:pt>
                <c:pt idx="752">
                  <c:v>11985</c:v>
                </c:pt>
                <c:pt idx="753">
                  <c:v>12281</c:v>
                </c:pt>
                <c:pt idx="754">
                  <c:v>11912</c:v>
                </c:pt>
                <c:pt idx="755">
                  <c:v>12291</c:v>
                </c:pt>
                <c:pt idx="756">
                  <c:v>13829</c:v>
                </c:pt>
                <c:pt idx="757">
                  <c:v>15346</c:v>
                </c:pt>
                <c:pt idx="758">
                  <c:v>18370</c:v>
                </c:pt>
                <c:pt idx="759">
                  <c:v>18062</c:v>
                </c:pt>
                <c:pt idx="760">
                  <c:v>16939</c:v>
                </c:pt>
                <c:pt idx="761">
                  <c:v>15882</c:v>
                </c:pt>
                <c:pt idx="762">
                  <c:v>14064</c:v>
                </c:pt>
                <c:pt idx="763">
                  <c:v>13581</c:v>
                </c:pt>
                <c:pt idx="764">
                  <c:v>12915</c:v>
                </c:pt>
                <c:pt idx="765">
                  <c:v>13103</c:v>
                </c:pt>
                <c:pt idx="766">
                  <c:v>14197</c:v>
                </c:pt>
                <c:pt idx="767">
                  <c:v>13518</c:v>
                </c:pt>
                <c:pt idx="768">
                  <c:v>13653</c:v>
                </c:pt>
                <c:pt idx="769">
                  <c:v>13718</c:v>
                </c:pt>
                <c:pt idx="770">
                  <c:v>12970</c:v>
                </c:pt>
                <c:pt idx="771">
                  <c:v>12487</c:v>
                </c:pt>
                <c:pt idx="772">
                  <c:v>12220</c:v>
                </c:pt>
                <c:pt idx="773">
                  <c:v>11992</c:v>
                </c:pt>
                <c:pt idx="774">
                  <c:v>11808</c:v>
                </c:pt>
                <c:pt idx="775">
                  <c:v>11356</c:v>
                </c:pt>
                <c:pt idx="776">
                  <c:v>10994</c:v>
                </c:pt>
                <c:pt idx="777">
                  <c:v>10677</c:v>
                </c:pt>
                <c:pt idx="778">
                  <c:v>10532</c:v>
                </c:pt>
                <c:pt idx="779">
                  <c:v>10481</c:v>
                </c:pt>
                <c:pt idx="780">
                  <c:v>10634</c:v>
                </c:pt>
                <c:pt idx="781">
                  <c:v>10945</c:v>
                </c:pt>
                <c:pt idx="782">
                  <c:v>10997</c:v>
                </c:pt>
                <c:pt idx="783">
                  <c:v>10995</c:v>
                </c:pt>
                <c:pt idx="784">
                  <c:v>11151</c:v>
                </c:pt>
                <c:pt idx="785">
                  <c:v>12520</c:v>
                </c:pt>
                <c:pt idx="786">
                  <c:v>13833</c:v>
                </c:pt>
                <c:pt idx="787">
                  <c:v>15204</c:v>
                </c:pt>
                <c:pt idx="788">
                  <c:v>15938</c:v>
                </c:pt>
                <c:pt idx="789">
                  <c:v>16284</c:v>
                </c:pt>
                <c:pt idx="790">
                  <c:v>16327</c:v>
                </c:pt>
                <c:pt idx="791">
                  <c:v>16531</c:v>
                </c:pt>
                <c:pt idx="792">
                  <c:v>16748</c:v>
                </c:pt>
                <c:pt idx="793">
                  <c:v>16996</c:v>
                </c:pt>
                <c:pt idx="794">
                  <c:v>17522</c:v>
                </c:pt>
                <c:pt idx="795">
                  <c:v>16747</c:v>
                </c:pt>
                <c:pt idx="796">
                  <c:v>15471</c:v>
                </c:pt>
                <c:pt idx="797">
                  <c:v>14591</c:v>
                </c:pt>
                <c:pt idx="798">
                  <c:v>13971</c:v>
                </c:pt>
                <c:pt idx="799">
                  <c:v>13844</c:v>
                </c:pt>
                <c:pt idx="800">
                  <c:v>13781</c:v>
                </c:pt>
                <c:pt idx="801">
                  <c:v>13744</c:v>
                </c:pt>
                <c:pt idx="802">
                  <c:v>12978</c:v>
                </c:pt>
                <c:pt idx="803">
                  <c:v>12688</c:v>
                </c:pt>
                <c:pt idx="804">
                  <c:v>12913</c:v>
                </c:pt>
                <c:pt idx="805">
                  <c:v>14049</c:v>
                </c:pt>
                <c:pt idx="806">
                  <c:v>16143</c:v>
                </c:pt>
                <c:pt idx="807">
                  <c:v>16417</c:v>
                </c:pt>
                <c:pt idx="808">
                  <c:v>16335</c:v>
                </c:pt>
                <c:pt idx="809">
                  <c:v>15655</c:v>
                </c:pt>
                <c:pt idx="810">
                  <c:v>13736</c:v>
                </c:pt>
                <c:pt idx="811">
                  <c:v>12582</c:v>
                </c:pt>
                <c:pt idx="812">
                  <c:v>11590</c:v>
                </c:pt>
                <c:pt idx="813">
                  <c:v>11241</c:v>
                </c:pt>
                <c:pt idx="814">
                  <c:v>13036</c:v>
                </c:pt>
                <c:pt idx="815">
                  <c:v>12166</c:v>
                </c:pt>
                <c:pt idx="816">
                  <c:v>12369</c:v>
                </c:pt>
                <c:pt idx="817">
                  <c:v>11973</c:v>
                </c:pt>
                <c:pt idx="818">
                  <c:v>11364</c:v>
                </c:pt>
                <c:pt idx="819">
                  <c:v>11282</c:v>
                </c:pt>
                <c:pt idx="820">
                  <c:v>11092</c:v>
                </c:pt>
                <c:pt idx="821">
                  <c:v>11148</c:v>
                </c:pt>
                <c:pt idx="822">
                  <c:v>11020</c:v>
                </c:pt>
                <c:pt idx="823">
                  <c:v>11277</c:v>
                </c:pt>
                <c:pt idx="824">
                  <c:v>10551</c:v>
                </c:pt>
                <c:pt idx="825">
                  <c:v>10593</c:v>
                </c:pt>
                <c:pt idx="826">
                  <c:v>10451</c:v>
                </c:pt>
                <c:pt idx="827">
                  <c:v>10716</c:v>
                </c:pt>
                <c:pt idx="828">
                  <c:v>10868</c:v>
                </c:pt>
                <c:pt idx="829">
                  <c:v>11077</c:v>
                </c:pt>
                <c:pt idx="830">
                  <c:v>11363</c:v>
                </c:pt>
                <c:pt idx="831">
                  <c:v>11427</c:v>
                </c:pt>
                <c:pt idx="832">
                  <c:v>11479</c:v>
                </c:pt>
                <c:pt idx="833">
                  <c:v>12197</c:v>
                </c:pt>
                <c:pt idx="834">
                  <c:v>12751</c:v>
                </c:pt>
                <c:pt idx="835">
                  <c:v>13297</c:v>
                </c:pt>
                <c:pt idx="836">
                  <c:v>13772</c:v>
                </c:pt>
                <c:pt idx="837">
                  <c:v>14270</c:v>
                </c:pt>
                <c:pt idx="838">
                  <c:v>14413</c:v>
                </c:pt>
                <c:pt idx="839">
                  <c:v>14481</c:v>
                </c:pt>
                <c:pt idx="840">
                  <c:v>14534</c:v>
                </c:pt>
                <c:pt idx="841">
                  <c:v>14986</c:v>
                </c:pt>
                <c:pt idx="842">
                  <c:v>15162</c:v>
                </c:pt>
                <c:pt idx="843">
                  <c:v>14938</c:v>
                </c:pt>
                <c:pt idx="844">
                  <c:v>14053</c:v>
                </c:pt>
                <c:pt idx="845">
                  <c:v>13745</c:v>
                </c:pt>
                <c:pt idx="846">
                  <c:v>13090</c:v>
                </c:pt>
                <c:pt idx="847">
                  <c:v>12967</c:v>
                </c:pt>
                <c:pt idx="848">
                  <c:v>12529</c:v>
                </c:pt>
                <c:pt idx="849">
                  <c:v>12181</c:v>
                </c:pt>
                <c:pt idx="850">
                  <c:v>12078</c:v>
                </c:pt>
                <c:pt idx="851">
                  <c:v>12112</c:v>
                </c:pt>
                <c:pt idx="852">
                  <c:v>12627</c:v>
                </c:pt>
                <c:pt idx="853">
                  <c:v>13610</c:v>
                </c:pt>
                <c:pt idx="854">
                  <c:v>16703</c:v>
                </c:pt>
                <c:pt idx="855">
                  <c:v>17102</c:v>
                </c:pt>
                <c:pt idx="856">
                  <c:v>17484</c:v>
                </c:pt>
                <c:pt idx="857">
                  <c:v>16684</c:v>
                </c:pt>
                <c:pt idx="858">
                  <c:v>16464</c:v>
                </c:pt>
                <c:pt idx="859">
                  <c:v>13480</c:v>
                </c:pt>
                <c:pt idx="860">
                  <c:v>12827</c:v>
                </c:pt>
                <c:pt idx="861">
                  <c:v>12741</c:v>
                </c:pt>
                <c:pt idx="862">
                  <c:v>14571</c:v>
                </c:pt>
                <c:pt idx="863">
                  <c:v>13825</c:v>
                </c:pt>
                <c:pt idx="864">
                  <c:v>13739</c:v>
                </c:pt>
                <c:pt idx="865">
                  <c:v>12585</c:v>
                </c:pt>
                <c:pt idx="866">
                  <c:v>11404</c:v>
                </c:pt>
                <c:pt idx="867">
                  <c:v>11179</c:v>
                </c:pt>
                <c:pt idx="868">
                  <c:v>11027</c:v>
                </c:pt>
                <c:pt idx="869">
                  <c:v>11152</c:v>
                </c:pt>
                <c:pt idx="870">
                  <c:v>10108</c:v>
                </c:pt>
                <c:pt idx="871">
                  <c:v>10141</c:v>
                </c:pt>
                <c:pt idx="872">
                  <c:v>9894</c:v>
                </c:pt>
                <c:pt idx="873">
                  <c:v>9767</c:v>
                </c:pt>
                <c:pt idx="874">
                  <c:v>9858</c:v>
                </c:pt>
                <c:pt idx="875">
                  <c:v>9826</c:v>
                </c:pt>
                <c:pt idx="876">
                  <c:v>10106</c:v>
                </c:pt>
                <c:pt idx="877">
                  <c:v>11456</c:v>
                </c:pt>
                <c:pt idx="878">
                  <c:v>14035</c:v>
                </c:pt>
                <c:pt idx="879">
                  <c:v>15280</c:v>
                </c:pt>
                <c:pt idx="880">
                  <c:v>15830</c:v>
                </c:pt>
                <c:pt idx="881">
                  <c:v>15819</c:v>
                </c:pt>
                <c:pt idx="882">
                  <c:v>16948</c:v>
                </c:pt>
                <c:pt idx="883">
                  <c:v>18580</c:v>
                </c:pt>
                <c:pt idx="884">
                  <c:v>19012</c:v>
                </c:pt>
                <c:pt idx="885">
                  <c:v>19599</c:v>
                </c:pt>
                <c:pt idx="886">
                  <c:v>19560</c:v>
                </c:pt>
                <c:pt idx="887">
                  <c:v>18714</c:v>
                </c:pt>
                <c:pt idx="888">
                  <c:v>18936</c:v>
                </c:pt>
                <c:pt idx="889">
                  <c:v>17974</c:v>
                </c:pt>
                <c:pt idx="890">
                  <c:v>18039</c:v>
                </c:pt>
                <c:pt idx="891">
                  <c:v>17483</c:v>
                </c:pt>
                <c:pt idx="892">
                  <c:v>16590</c:v>
                </c:pt>
                <c:pt idx="893">
                  <c:v>17170</c:v>
                </c:pt>
                <c:pt idx="894">
                  <c:v>16136</c:v>
                </c:pt>
                <c:pt idx="895">
                  <c:v>16250</c:v>
                </c:pt>
                <c:pt idx="896">
                  <c:v>15765</c:v>
                </c:pt>
                <c:pt idx="897">
                  <c:v>15229</c:v>
                </c:pt>
                <c:pt idx="898">
                  <c:v>15836</c:v>
                </c:pt>
                <c:pt idx="899">
                  <c:v>15217</c:v>
                </c:pt>
                <c:pt idx="900">
                  <c:v>16187</c:v>
                </c:pt>
                <c:pt idx="901">
                  <c:v>16038</c:v>
                </c:pt>
                <c:pt idx="902">
                  <c:v>18503</c:v>
                </c:pt>
                <c:pt idx="903">
                  <c:v>18701</c:v>
                </c:pt>
                <c:pt idx="904">
                  <c:v>17767</c:v>
                </c:pt>
                <c:pt idx="905">
                  <c:v>16961</c:v>
                </c:pt>
                <c:pt idx="906">
                  <c:v>15280</c:v>
                </c:pt>
                <c:pt idx="907">
                  <c:v>14492</c:v>
                </c:pt>
                <c:pt idx="908">
                  <c:v>13115</c:v>
                </c:pt>
                <c:pt idx="909">
                  <c:v>13245</c:v>
                </c:pt>
                <c:pt idx="910">
                  <c:v>14824</c:v>
                </c:pt>
                <c:pt idx="911">
                  <c:v>13206</c:v>
                </c:pt>
                <c:pt idx="912">
                  <c:v>12430</c:v>
                </c:pt>
                <c:pt idx="913">
                  <c:v>12338</c:v>
                </c:pt>
                <c:pt idx="914">
                  <c:v>11627</c:v>
                </c:pt>
                <c:pt idx="915">
                  <c:v>11693</c:v>
                </c:pt>
                <c:pt idx="916">
                  <c:v>11660</c:v>
                </c:pt>
                <c:pt idx="917">
                  <c:v>11436</c:v>
                </c:pt>
                <c:pt idx="918">
                  <c:v>11004</c:v>
                </c:pt>
                <c:pt idx="919">
                  <c:v>11194</c:v>
                </c:pt>
                <c:pt idx="920">
                  <c:v>10893</c:v>
                </c:pt>
                <c:pt idx="921">
                  <c:v>11001</c:v>
                </c:pt>
                <c:pt idx="922">
                  <c:v>11117</c:v>
                </c:pt>
                <c:pt idx="923">
                  <c:v>11303</c:v>
                </c:pt>
                <c:pt idx="924">
                  <c:v>12054</c:v>
                </c:pt>
                <c:pt idx="925">
                  <c:v>12751</c:v>
                </c:pt>
                <c:pt idx="926">
                  <c:v>15140</c:v>
                </c:pt>
                <c:pt idx="927">
                  <c:v>15866</c:v>
                </c:pt>
                <c:pt idx="928">
                  <c:v>16910</c:v>
                </c:pt>
                <c:pt idx="929">
                  <c:v>17582</c:v>
                </c:pt>
                <c:pt idx="930">
                  <c:v>18876</c:v>
                </c:pt>
                <c:pt idx="931">
                  <c:v>19774</c:v>
                </c:pt>
                <c:pt idx="932">
                  <c:v>19606</c:v>
                </c:pt>
                <c:pt idx="933">
                  <c:v>19280</c:v>
                </c:pt>
                <c:pt idx="934">
                  <c:v>18890</c:v>
                </c:pt>
                <c:pt idx="935">
                  <c:v>18485</c:v>
                </c:pt>
                <c:pt idx="936">
                  <c:v>18375</c:v>
                </c:pt>
                <c:pt idx="937">
                  <c:v>18227</c:v>
                </c:pt>
                <c:pt idx="938">
                  <c:v>18285</c:v>
                </c:pt>
                <c:pt idx="939">
                  <c:v>18191</c:v>
                </c:pt>
                <c:pt idx="940">
                  <c:v>17724</c:v>
                </c:pt>
                <c:pt idx="941">
                  <c:v>17770</c:v>
                </c:pt>
                <c:pt idx="942">
                  <c:v>17179</c:v>
                </c:pt>
                <c:pt idx="943">
                  <c:v>17186</c:v>
                </c:pt>
                <c:pt idx="944">
                  <c:v>16703</c:v>
                </c:pt>
                <c:pt idx="945">
                  <c:v>16362</c:v>
                </c:pt>
                <c:pt idx="946">
                  <c:v>16215</c:v>
                </c:pt>
                <c:pt idx="947">
                  <c:v>15738</c:v>
                </c:pt>
                <c:pt idx="948">
                  <c:v>16458</c:v>
                </c:pt>
                <c:pt idx="949">
                  <c:v>17330</c:v>
                </c:pt>
                <c:pt idx="950">
                  <c:v>20767</c:v>
                </c:pt>
                <c:pt idx="951">
                  <c:v>21342</c:v>
                </c:pt>
                <c:pt idx="952">
                  <c:v>20177</c:v>
                </c:pt>
                <c:pt idx="953">
                  <c:v>18656</c:v>
                </c:pt>
                <c:pt idx="954">
                  <c:v>16960</c:v>
                </c:pt>
                <c:pt idx="955">
                  <c:v>15497</c:v>
                </c:pt>
                <c:pt idx="956">
                  <c:v>14670</c:v>
                </c:pt>
                <c:pt idx="957">
                  <c:v>14244</c:v>
                </c:pt>
                <c:pt idx="958">
                  <c:v>15558</c:v>
                </c:pt>
                <c:pt idx="959">
                  <c:v>14714</c:v>
                </c:pt>
                <c:pt idx="960">
                  <c:v>14489</c:v>
                </c:pt>
                <c:pt idx="961">
                  <c:v>14506</c:v>
                </c:pt>
                <c:pt idx="962">
                  <c:v>13796</c:v>
                </c:pt>
                <c:pt idx="963">
                  <c:v>13245</c:v>
                </c:pt>
                <c:pt idx="964">
                  <c:v>13250</c:v>
                </c:pt>
                <c:pt idx="965">
                  <c:v>13383</c:v>
                </c:pt>
                <c:pt idx="966">
                  <c:v>13110</c:v>
                </c:pt>
                <c:pt idx="967">
                  <c:v>13151</c:v>
                </c:pt>
                <c:pt idx="968">
                  <c:v>12777</c:v>
                </c:pt>
                <c:pt idx="969">
                  <c:v>12938</c:v>
                </c:pt>
                <c:pt idx="970">
                  <c:v>12982</c:v>
                </c:pt>
                <c:pt idx="971">
                  <c:v>13234</c:v>
                </c:pt>
                <c:pt idx="972">
                  <c:v>13826</c:v>
                </c:pt>
                <c:pt idx="973">
                  <c:v>14746</c:v>
                </c:pt>
                <c:pt idx="974">
                  <c:v>16819</c:v>
                </c:pt>
                <c:pt idx="975">
                  <c:v>18907</c:v>
                </c:pt>
                <c:pt idx="976">
                  <c:v>19927</c:v>
                </c:pt>
                <c:pt idx="977">
                  <c:v>21958</c:v>
                </c:pt>
                <c:pt idx="978">
                  <c:v>22397</c:v>
                </c:pt>
                <c:pt idx="979">
                  <c:v>22703</c:v>
                </c:pt>
                <c:pt idx="980">
                  <c:v>22214</c:v>
                </c:pt>
                <c:pt idx="981">
                  <c:v>21300</c:v>
                </c:pt>
                <c:pt idx="982">
                  <c:v>20927</c:v>
                </c:pt>
                <c:pt idx="983">
                  <c:v>21108</c:v>
                </c:pt>
                <c:pt idx="984">
                  <c:v>20615</c:v>
                </c:pt>
                <c:pt idx="985">
                  <c:v>20737</c:v>
                </c:pt>
                <c:pt idx="986">
                  <c:v>20558</c:v>
                </c:pt>
                <c:pt idx="987">
                  <c:v>20674</c:v>
                </c:pt>
                <c:pt idx="988">
                  <c:v>20139</c:v>
                </c:pt>
                <c:pt idx="989">
                  <c:v>20050</c:v>
                </c:pt>
                <c:pt idx="990">
                  <c:v>19593</c:v>
                </c:pt>
                <c:pt idx="991">
                  <c:v>19499</c:v>
                </c:pt>
                <c:pt idx="992">
                  <c:v>19357</c:v>
                </c:pt>
                <c:pt idx="993">
                  <c:v>19357</c:v>
                </c:pt>
                <c:pt idx="994">
                  <c:v>19226</c:v>
                </c:pt>
                <c:pt idx="995">
                  <c:v>18981</c:v>
                </c:pt>
                <c:pt idx="996">
                  <c:v>19970</c:v>
                </c:pt>
                <c:pt idx="997">
                  <c:v>21093</c:v>
                </c:pt>
                <c:pt idx="998">
                  <c:v>23547</c:v>
                </c:pt>
                <c:pt idx="999">
                  <c:v>24258</c:v>
                </c:pt>
                <c:pt idx="1000">
                  <c:v>23331</c:v>
                </c:pt>
                <c:pt idx="1001">
                  <c:v>21481</c:v>
                </c:pt>
                <c:pt idx="1002">
                  <c:v>19633</c:v>
                </c:pt>
                <c:pt idx="1003">
                  <c:v>18366</c:v>
                </c:pt>
                <c:pt idx="1004">
                  <c:v>17305</c:v>
                </c:pt>
                <c:pt idx="1005">
                  <c:v>16987</c:v>
                </c:pt>
                <c:pt idx="1006">
                  <c:v>18466</c:v>
                </c:pt>
                <c:pt idx="1007">
                  <c:v>17190</c:v>
                </c:pt>
                <c:pt idx="1008">
                  <c:v>16944</c:v>
                </c:pt>
                <c:pt idx="1009">
                  <c:v>16314</c:v>
                </c:pt>
                <c:pt idx="1010">
                  <c:v>15055</c:v>
                </c:pt>
                <c:pt idx="1011">
                  <c:v>14547</c:v>
                </c:pt>
                <c:pt idx="1012">
                  <c:v>14343</c:v>
                </c:pt>
                <c:pt idx="1013">
                  <c:v>14310</c:v>
                </c:pt>
                <c:pt idx="1014">
                  <c:v>13815</c:v>
                </c:pt>
                <c:pt idx="1015">
                  <c:v>13709</c:v>
                </c:pt>
                <c:pt idx="1016">
                  <c:v>13544</c:v>
                </c:pt>
                <c:pt idx="1017">
                  <c:v>13748</c:v>
                </c:pt>
                <c:pt idx="1018">
                  <c:v>13680</c:v>
                </c:pt>
                <c:pt idx="1019">
                  <c:v>13762</c:v>
                </c:pt>
                <c:pt idx="1020">
                  <c:v>14540</c:v>
                </c:pt>
                <c:pt idx="1021">
                  <c:v>16224</c:v>
                </c:pt>
                <c:pt idx="1022">
                  <c:v>19333</c:v>
                </c:pt>
                <c:pt idx="1023">
                  <c:v>21301</c:v>
                </c:pt>
                <c:pt idx="1024">
                  <c:v>21719</c:v>
                </c:pt>
                <c:pt idx="1025">
                  <c:v>22547</c:v>
                </c:pt>
                <c:pt idx="1026">
                  <c:v>23089</c:v>
                </c:pt>
                <c:pt idx="1027">
                  <c:v>23476</c:v>
                </c:pt>
                <c:pt idx="1028">
                  <c:v>23258</c:v>
                </c:pt>
                <c:pt idx="1029">
                  <c:v>23274</c:v>
                </c:pt>
                <c:pt idx="1030">
                  <c:v>23195</c:v>
                </c:pt>
                <c:pt idx="1031">
                  <c:v>22904</c:v>
                </c:pt>
                <c:pt idx="1032">
                  <c:v>22780</c:v>
                </c:pt>
                <c:pt idx="1033">
                  <c:v>22573</c:v>
                </c:pt>
                <c:pt idx="1034">
                  <c:v>22657</c:v>
                </c:pt>
                <c:pt idx="1035">
                  <c:v>22206</c:v>
                </c:pt>
                <c:pt idx="1036">
                  <c:v>21625</c:v>
                </c:pt>
                <c:pt idx="1037">
                  <c:v>21704</c:v>
                </c:pt>
                <c:pt idx="1038">
                  <c:v>20531</c:v>
                </c:pt>
                <c:pt idx="1039">
                  <c:v>20485</c:v>
                </c:pt>
                <c:pt idx="1040">
                  <c:v>19843</c:v>
                </c:pt>
                <c:pt idx="1041">
                  <c:v>19403</c:v>
                </c:pt>
                <c:pt idx="1042">
                  <c:v>19183</c:v>
                </c:pt>
                <c:pt idx="1043">
                  <c:v>19137</c:v>
                </c:pt>
                <c:pt idx="1044">
                  <c:v>19655</c:v>
                </c:pt>
                <c:pt idx="1045">
                  <c:v>20301</c:v>
                </c:pt>
                <c:pt idx="1046">
                  <c:v>23891</c:v>
                </c:pt>
                <c:pt idx="1047">
                  <c:v>24986</c:v>
                </c:pt>
                <c:pt idx="1048">
                  <c:v>23847</c:v>
                </c:pt>
                <c:pt idx="1049">
                  <c:v>23231</c:v>
                </c:pt>
                <c:pt idx="1050">
                  <c:v>21857</c:v>
                </c:pt>
                <c:pt idx="1051">
                  <c:v>20852</c:v>
                </c:pt>
                <c:pt idx="1052">
                  <c:v>19113</c:v>
                </c:pt>
                <c:pt idx="1053">
                  <c:v>18541</c:v>
                </c:pt>
                <c:pt idx="1054">
                  <c:v>20886</c:v>
                </c:pt>
                <c:pt idx="1055">
                  <c:v>19112</c:v>
                </c:pt>
                <c:pt idx="1056">
                  <c:v>18856</c:v>
                </c:pt>
                <c:pt idx="1057">
                  <c:v>17809</c:v>
                </c:pt>
                <c:pt idx="1058">
                  <c:v>16037</c:v>
                </c:pt>
                <c:pt idx="1059">
                  <c:v>15586</c:v>
                </c:pt>
                <c:pt idx="1060">
                  <c:v>15424</c:v>
                </c:pt>
                <c:pt idx="1061">
                  <c:v>14909</c:v>
                </c:pt>
                <c:pt idx="1062">
                  <c:v>14444</c:v>
                </c:pt>
                <c:pt idx="1063">
                  <c:v>14636</c:v>
                </c:pt>
                <c:pt idx="1064">
                  <c:v>14416</c:v>
                </c:pt>
                <c:pt idx="1065">
                  <c:v>14482</c:v>
                </c:pt>
                <c:pt idx="1066">
                  <c:v>14456</c:v>
                </c:pt>
                <c:pt idx="1067">
                  <c:v>14160</c:v>
                </c:pt>
                <c:pt idx="1068">
                  <c:v>15014</c:v>
                </c:pt>
                <c:pt idx="1069">
                  <c:v>17018</c:v>
                </c:pt>
                <c:pt idx="1070">
                  <c:v>19941</c:v>
                </c:pt>
                <c:pt idx="1071">
                  <c:v>21319</c:v>
                </c:pt>
                <c:pt idx="1072">
                  <c:v>22230</c:v>
                </c:pt>
                <c:pt idx="1073">
                  <c:v>22977</c:v>
                </c:pt>
                <c:pt idx="1074">
                  <c:v>23545</c:v>
                </c:pt>
                <c:pt idx="1075">
                  <c:v>24584</c:v>
                </c:pt>
                <c:pt idx="1076">
                  <c:v>24184</c:v>
                </c:pt>
                <c:pt idx="1077">
                  <c:v>23447</c:v>
                </c:pt>
                <c:pt idx="1078">
                  <c:v>23070</c:v>
                </c:pt>
                <c:pt idx="1079">
                  <c:v>22911</c:v>
                </c:pt>
                <c:pt idx="1080">
                  <c:v>22914</c:v>
                </c:pt>
                <c:pt idx="1081">
                  <c:v>22340</c:v>
                </c:pt>
                <c:pt idx="1082">
                  <c:v>22085</c:v>
                </c:pt>
                <c:pt idx="1083">
                  <c:v>21073</c:v>
                </c:pt>
                <c:pt idx="1084">
                  <c:v>20151</c:v>
                </c:pt>
                <c:pt idx="1085">
                  <c:v>20177</c:v>
                </c:pt>
                <c:pt idx="1086">
                  <c:v>19064</c:v>
                </c:pt>
                <c:pt idx="1087">
                  <c:v>19397</c:v>
                </c:pt>
                <c:pt idx="1088">
                  <c:v>18735</c:v>
                </c:pt>
                <c:pt idx="1089">
                  <c:v>18299</c:v>
                </c:pt>
                <c:pt idx="1090">
                  <c:v>17805</c:v>
                </c:pt>
                <c:pt idx="1091">
                  <c:v>17258</c:v>
                </c:pt>
                <c:pt idx="1092">
                  <c:v>17492</c:v>
                </c:pt>
                <c:pt idx="1093">
                  <c:v>18670</c:v>
                </c:pt>
                <c:pt idx="1094">
                  <c:v>22159</c:v>
                </c:pt>
                <c:pt idx="1095">
                  <c:v>23048</c:v>
                </c:pt>
                <c:pt idx="1096">
                  <c:v>22687</c:v>
                </c:pt>
                <c:pt idx="1097">
                  <c:v>21912</c:v>
                </c:pt>
                <c:pt idx="1098">
                  <c:v>19700</c:v>
                </c:pt>
                <c:pt idx="1099">
                  <c:v>18550</c:v>
                </c:pt>
                <c:pt idx="1100">
                  <c:v>17516</c:v>
                </c:pt>
                <c:pt idx="1101">
                  <c:v>17873</c:v>
                </c:pt>
                <c:pt idx="1102">
                  <c:v>20054</c:v>
                </c:pt>
                <c:pt idx="1103">
                  <c:v>17499</c:v>
                </c:pt>
                <c:pt idx="1104">
                  <c:v>17029</c:v>
                </c:pt>
                <c:pt idx="1105">
                  <c:v>17284</c:v>
                </c:pt>
                <c:pt idx="1106">
                  <c:v>15805</c:v>
                </c:pt>
                <c:pt idx="1107">
                  <c:v>16618</c:v>
                </c:pt>
                <c:pt idx="1108">
                  <c:v>16232</c:v>
                </c:pt>
                <c:pt idx="1109">
                  <c:v>15824</c:v>
                </c:pt>
                <c:pt idx="1110">
                  <c:v>14980</c:v>
                </c:pt>
                <c:pt idx="1111">
                  <c:v>14347</c:v>
                </c:pt>
                <c:pt idx="1112">
                  <c:v>14195</c:v>
                </c:pt>
                <c:pt idx="1113">
                  <c:v>14178</c:v>
                </c:pt>
                <c:pt idx="1114">
                  <c:v>14248</c:v>
                </c:pt>
                <c:pt idx="1115">
                  <c:v>14483</c:v>
                </c:pt>
                <c:pt idx="1116">
                  <c:v>14679</c:v>
                </c:pt>
                <c:pt idx="1117">
                  <c:v>15024</c:v>
                </c:pt>
                <c:pt idx="1118">
                  <c:v>15396</c:v>
                </c:pt>
                <c:pt idx="1119">
                  <c:v>16614</c:v>
                </c:pt>
                <c:pt idx="1120">
                  <c:v>17048</c:v>
                </c:pt>
                <c:pt idx="1121">
                  <c:v>17873</c:v>
                </c:pt>
                <c:pt idx="1122">
                  <c:v>18821</c:v>
                </c:pt>
                <c:pt idx="1123">
                  <c:v>20118</c:v>
                </c:pt>
                <c:pt idx="1124">
                  <c:v>20753</c:v>
                </c:pt>
                <c:pt idx="1125">
                  <c:v>22385</c:v>
                </c:pt>
                <c:pt idx="1126">
                  <c:v>22335</c:v>
                </c:pt>
                <c:pt idx="1127">
                  <c:v>22553</c:v>
                </c:pt>
                <c:pt idx="1128">
                  <c:v>22522</c:v>
                </c:pt>
                <c:pt idx="1129">
                  <c:v>22339</c:v>
                </c:pt>
                <c:pt idx="1130">
                  <c:v>22630</c:v>
                </c:pt>
                <c:pt idx="1131">
                  <c:v>21803</c:v>
                </c:pt>
                <c:pt idx="1132">
                  <c:v>20440</c:v>
                </c:pt>
                <c:pt idx="1133">
                  <c:v>19765</c:v>
                </c:pt>
                <c:pt idx="1134">
                  <c:v>19233</c:v>
                </c:pt>
                <c:pt idx="1135">
                  <c:v>19074</c:v>
                </c:pt>
                <c:pt idx="1136">
                  <c:v>18791</c:v>
                </c:pt>
                <c:pt idx="1137">
                  <c:v>17846</c:v>
                </c:pt>
                <c:pt idx="1138">
                  <c:v>17427</c:v>
                </c:pt>
                <c:pt idx="1139">
                  <c:v>16867</c:v>
                </c:pt>
                <c:pt idx="1140">
                  <c:v>16560</c:v>
                </c:pt>
                <c:pt idx="1141">
                  <c:v>17860</c:v>
                </c:pt>
                <c:pt idx="1142">
                  <c:v>21025</c:v>
                </c:pt>
                <c:pt idx="1143">
                  <c:v>22593</c:v>
                </c:pt>
                <c:pt idx="1144">
                  <c:v>22543</c:v>
                </c:pt>
                <c:pt idx="1145">
                  <c:v>21699</c:v>
                </c:pt>
                <c:pt idx="1146">
                  <c:v>21271</c:v>
                </c:pt>
                <c:pt idx="1147">
                  <c:v>18994</c:v>
                </c:pt>
                <c:pt idx="1148">
                  <c:v>18214</c:v>
                </c:pt>
                <c:pt idx="1149">
                  <c:v>18295</c:v>
                </c:pt>
                <c:pt idx="1150">
                  <c:v>20904</c:v>
                </c:pt>
                <c:pt idx="1151">
                  <c:v>19990</c:v>
                </c:pt>
                <c:pt idx="1152">
                  <c:v>19947</c:v>
                </c:pt>
                <c:pt idx="1153">
                  <c:v>18307</c:v>
                </c:pt>
                <c:pt idx="1154">
                  <c:v>16923</c:v>
                </c:pt>
                <c:pt idx="1155">
                  <c:v>16673</c:v>
                </c:pt>
                <c:pt idx="1156">
                  <c:v>16459</c:v>
                </c:pt>
                <c:pt idx="1157">
                  <c:v>16098</c:v>
                </c:pt>
                <c:pt idx="1158">
                  <c:v>15653</c:v>
                </c:pt>
                <c:pt idx="1159">
                  <c:v>15086</c:v>
                </c:pt>
                <c:pt idx="1160">
                  <c:v>14878</c:v>
                </c:pt>
                <c:pt idx="1161">
                  <c:v>14903</c:v>
                </c:pt>
                <c:pt idx="1162">
                  <c:v>14878</c:v>
                </c:pt>
                <c:pt idx="1163">
                  <c:v>15065</c:v>
                </c:pt>
                <c:pt idx="1164">
                  <c:v>15163</c:v>
                </c:pt>
                <c:pt idx="1165">
                  <c:v>15226</c:v>
                </c:pt>
                <c:pt idx="1166">
                  <c:v>15397</c:v>
                </c:pt>
                <c:pt idx="1167">
                  <c:v>15452</c:v>
                </c:pt>
                <c:pt idx="1168">
                  <c:v>15831</c:v>
                </c:pt>
                <c:pt idx="1169">
                  <c:v>16856</c:v>
                </c:pt>
                <c:pt idx="1170">
                  <c:v>18182</c:v>
                </c:pt>
                <c:pt idx="1171">
                  <c:v>19286</c:v>
                </c:pt>
                <c:pt idx="1172">
                  <c:v>19919</c:v>
                </c:pt>
                <c:pt idx="1173">
                  <c:v>20475</c:v>
                </c:pt>
                <c:pt idx="1174">
                  <c:v>20900</c:v>
                </c:pt>
                <c:pt idx="1175">
                  <c:v>21109</c:v>
                </c:pt>
                <c:pt idx="1176">
                  <c:v>21144</c:v>
                </c:pt>
                <c:pt idx="1177">
                  <c:v>21476</c:v>
                </c:pt>
                <c:pt idx="1178">
                  <c:v>21578</c:v>
                </c:pt>
                <c:pt idx="1179">
                  <c:v>20705</c:v>
                </c:pt>
                <c:pt idx="1180">
                  <c:v>20194</c:v>
                </c:pt>
                <c:pt idx="1181">
                  <c:v>19599</c:v>
                </c:pt>
                <c:pt idx="1182">
                  <c:v>19127</c:v>
                </c:pt>
                <c:pt idx="1183">
                  <c:v>19147</c:v>
                </c:pt>
                <c:pt idx="1184">
                  <c:v>18044</c:v>
                </c:pt>
                <c:pt idx="1185">
                  <c:v>17922</c:v>
                </c:pt>
                <c:pt idx="1186">
                  <c:v>17687</c:v>
                </c:pt>
                <c:pt idx="1187">
                  <c:v>16967</c:v>
                </c:pt>
                <c:pt idx="1188">
                  <c:v>17051</c:v>
                </c:pt>
                <c:pt idx="1189">
                  <c:v>17340</c:v>
                </c:pt>
                <c:pt idx="1190">
                  <c:v>20694</c:v>
                </c:pt>
                <c:pt idx="1191">
                  <c:v>21857</c:v>
                </c:pt>
                <c:pt idx="1192">
                  <c:v>22184</c:v>
                </c:pt>
                <c:pt idx="1193">
                  <c:v>21452</c:v>
                </c:pt>
                <c:pt idx="1194">
                  <c:v>20581</c:v>
                </c:pt>
                <c:pt idx="1195">
                  <c:v>19868</c:v>
                </c:pt>
                <c:pt idx="1196">
                  <c:v>18504</c:v>
                </c:pt>
                <c:pt idx="1197">
                  <c:v>17657</c:v>
                </c:pt>
                <c:pt idx="1198">
                  <c:v>19959</c:v>
                </c:pt>
                <c:pt idx="1199">
                  <c:v>18191</c:v>
                </c:pt>
                <c:pt idx="1200">
                  <c:v>18627</c:v>
                </c:pt>
                <c:pt idx="1201">
                  <c:v>18398</c:v>
                </c:pt>
                <c:pt idx="1202">
                  <c:v>16637</c:v>
                </c:pt>
                <c:pt idx="1203">
                  <c:v>16467</c:v>
                </c:pt>
                <c:pt idx="1204">
                  <c:v>17097</c:v>
                </c:pt>
                <c:pt idx="1205">
                  <c:v>16257</c:v>
                </c:pt>
                <c:pt idx="1206">
                  <c:v>15734</c:v>
                </c:pt>
                <c:pt idx="1207">
                  <c:v>16199</c:v>
                </c:pt>
                <c:pt idx="1208">
                  <c:v>16193</c:v>
                </c:pt>
                <c:pt idx="1209">
                  <c:v>16338</c:v>
                </c:pt>
                <c:pt idx="1210">
                  <c:v>16388</c:v>
                </c:pt>
                <c:pt idx="1211">
                  <c:v>17213</c:v>
                </c:pt>
                <c:pt idx="1212">
                  <c:v>17665</c:v>
                </c:pt>
                <c:pt idx="1213">
                  <c:v>17786</c:v>
                </c:pt>
                <c:pt idx="1214">
                  <c:v>19171</c:v>
                </c:pt>
                <c:pt idx="1215">
                  <c:v>22038</c:v>
                </c:pt>
                <c:pt idx="1216">
                  <c:v>22944</c:v>
                </c:pt>
                <c:pt idx="1217">
                  <c:v>24085</c:v>
                </c:pt>
                <c:pt idx="1218">
                  <c:v>24890</c:v>
                </c:pt>
                <c:pt idx="1219">
                  <c:v>25397</c:v>
                </c:pt>
                <c:pt idx="1220">
                  <c:v>25555</c:v>
                </c:pt>
                <c:pt idx="1221">
                  <c:v>26349</c:v>
                </c:pt>
                <c:pt idx="1222">
                  <c:v>26332</c:v>
                </c:pt>
                <c:pt idx="1223">
                  <c:v>26455</c:v>
                </c:pt>
                <c:pt idx="1224">
                  <c:v>26664</c:v>
                </c:pt>
                <c:pt idx="1225">
                  <c:v>27397</c:v>
                </c:pt>
                <c:pt idx="1226">
                  <c:v>27132</c:v>
                </c:pt>
                <c:pt idx="1227">
                  <c:v>26857</c:v>
                </c:pt>
                <c:pt idx="1228">
                  <c:v>26259</c:v>
                </c:pt>
                <c:pt idx="1229">
                  <c:v>26517</c:v>
                </c:pt>
                <c:pt idx="1230">
                  <c:v>25439</c:v>
                </c:pt>
                <c:pt idx="1231">
                  <c:v>25671</c:v>
                </c:pt>
                <c:pt idx="1232">
                  <c:v>24802</c:v>
                </c:pt>
                <c:pt idx="1233">
                  <c:v>24647</c:v>
                </c:pt>
                <c:pt idx="1234">
                  <c:v>23648</c:v>
                </c:pt>
                <c:pt idx="1235">
                  <c:v>22112</c:v>
                </c:pt>
                <c:pt idx="1236">
                  <c:v>22008</c:v>
                </c:pt>
                <c:pt idx="1237">
                  <c:v>21179</c:v>
                </c:pt>
                <c:pt idx="1238">
                  <c:v>25578</c:v>
                </c:pt>
                <c:pt idx="1239">
                  <c:v>25773</c:v>
                </c:pt>
                <c:pt idx="1240">
                  <c:v>24461</c:v>
                </c:pt>
                <c:pt idx="1241">
                  <c:v>23768</c:v>
                </c:pt>
                <c:pt idx="1242">
                  <c:v>22435</c:v>
                </c:pt>
                <c:pt idx="1243">
                  <c:v>20394</c:v>
                </c:pt>
                <c:pt idx="1244">
                  <c:v>19140</c:v>
                </c:pt>
                <c:pt idx="1245">
                  <c:v>18699</c:v>
                </c:pt>
                <c:pt idx="1246">
                  <c:v>20565</c:v>
                </c:pt>
                <c:pt idx="1247">
                  <c:v>19152</c:v>
                </c:pt>
                <c:pt idx="1248">
                  <c:v>19265</c:v>
                </c:pt>
                <c:pt idx="1249">
                  <c:v>19243</c:v>
                </c:pt>
                <c:pt idx="1250">
                  <c:v>17643</c:v>
                </c:pt>
                <c:pt idx="1251">
                  <c:v>17986</c:v>
                </c:pt>
                <c:pt idx="1252">
                  <c:v>17855</c:v>
                </c:pt>
                <c:pt idx="1253">
                  <c:v>17210</c:v>
                </c:pt>
                <c:pt idx="1254">
                  <c:v>16133</c:v>
                </c:pt>
                <c:pt idx="1255">
                  <c:v>15390</c:v>
                </c:pt>
                <c:pt idx="1256">
                  <c:v>15136</c:v>
                </c:pt>
                <c:pt idx="1257">
                  <c:v>14609</c:v>
                </c:pt>
                <c:pt idx="1258">
                  <c:v>14573</c:v>
                </c:pt>
                <c:pt idx="1259">
                  <c:v>14636</c:v>
                </c:pt>
                <c:pt idx="1260">
                  <c:v>15482</c:v>
                </c:pt>
                <c:pt idx="1261">
                  <c:v>16139</c:v>
                </c:pt>
                <c:pt idx="1262">
                  <c:v>18234</c:v>
                </c:pt>
                <c:pt idx="1263">
                  <c:v>18802</c:v>
                </c:pt>
                <c:pt idx="1264">
                  <c:v>20058</c:v>
                </c:pt>
                <c:pt idx="1265">
                  <c:v>20960</c:v>
                </c:pt>
                <c:pt idx="1266">
                  <c:v>22119</c:v>
                </c:pt>
                <c:pt idx="1267">
                  <c:v>22842</c:v>
                </c:pt>
                <c:pt idx="1268">
                  <c:v>22702</c:v>
                </c:pt>
                <c:pt idx="1269">
                  <c:v>22876</c:v>
                </c:pt>
                <c:pt idx="1270">
                  <c:v>22798</c:v>
                </c:pt>
                <c:pt idx="1271">
                  <c:v>23947</c:v>
                </c:pt>
                <c:pt idx="1272">
                  <c:v>23670</c:v>
                </c:pt>
                <c:pt idx="1273">
                  <c:v>22821</c:v>
                </c:pt>
                <c:pt idx="1274">
                  <c:v>22692</c:v>
                </c:pt>
                <c:pt idx="1275">
                  <c:v>23122</c:v>
                </c:pt>
                <c:pt idx="1276">
                  <c:v>22282</c:v>
                </c:pt>
                <c:pt idx="1277">
                  <c:v>22316</c:v>
                </c:pt>
                <c:pt idx="1278">
                  <c:v>21075</c:v>
                </c:pt>
                <c:pt idx="1279">
                  <c:v>20369</c:v>
                </c:pt>
                <c:pt idx="1280">
                  <c:v>19749</c:v>
                </c:pt>
                <c:pt idx="1281">
                  <c:v>18750</c:v>
                </c:pt>
                <c:pt idx="1282">
                  <c:v>18339</c:v>
                </c:pt>
                <c:pt idx="1283">
                  <c:v>17241</c:v>
                </c:pt>
                <c:pt idx="1284">
                  <c:v>17726</c:v>
                </c:pt>
                <c:pt idx="1285">
                  <c:v>17113</c:v>
                </c:pt>
                <c:pt idx="1286">
                  <c:v>21391</c:v>
                </c:pt>
                <c:pt idx="1287">
                  <c:v>21580</c:v>
                </c:pt>
                <c:pt idx="1288">
                  <c:v>20237</c:v>
                </c:pt>
                <c:pt idx="1289">
                  <c:v>19441</c:v>
                </c:pt>
                <c:pt idx="1290">
                  <c:v>18256</c:v>
                </c:pt>
                <c:pt idx="1291">
                  <c:v>18197</c:v>
                </c:pt>
                <c:pt idx="1292">
                  <c:v>16965</c:v>
                </c:pt>
                <c:pt idx="1293">
                  <c:v>16782</c:v>
                </c:pt>
                <c:pt idx="1294">
                  <c:v>18777</c:v>
                </c:pt>
                <c:pt idx="1295">
                  <c:v>17851</c:v>
                </c:pt>
                <c:pt idx="1296">
                  <c:v>17771</c:v>
                </c:pt>
                <c:pt idx="1297">
                  <c:v>16564</c:v>
                </c:pt>
                <c:pt idx="1298">
                  <c:v>15319</c:v>
                </c:pt>
                <c:pt idx="1299">
                  <c:v>15428</c:v>
                </c:pt>
                <c:pt idx="1300">
                  <c:v>15272</c:v>
                </c:pt>
                <c:pt idx="1301">
                  <c:v>15440</c:v>
                </c:pt>
                <c:pt idx="1302">
                  <c:v>14380</c:v>
                </c:pt>
                <c:pt idx="1303">
                  <c:v>14112</c:v>
                </c:pt>
                <c:pt idx="1304">
                  <c:v>13919</c:v>
                </c:pt>
                <c:pt idx="1305">
                  <c:v>14255</c:v>
                </c:pt>
                <c:pt idx="1306">
                  <c:v>14374</c:v>
                </c:pt>
                <c:pt idx="1307">
                  <c:v>14675</c:v>
                </c:pt>
                <c:pt idx="1308">
                  <c:v>15879</c:v>
                </c:pt>
                <c:pt idx="1309">
                  <c:v>17011</c:v>
                </c:pt>
                <c:pt idx="1310">
                  <c:v>18896</c:v>
                </c:pt>
                <c:pt idx="1311">
                  <c:v>18134</c:v>
                </c:pt>
                <c:pt idx="1312">
                  <c:v>19488</c:v>
                </c:pt>
                <c:pt idx="1313">
                  <c:v>20358</c:v>
                </c:pt>
                <c:pt idx="1314">
                  <c:v>21362</c:v>
                </c:pt>
                <c:pt idx="1315">
                  <c:v>22345</c:v>
                </c:pt>
                <c:pt idx="1316">
                  <c:v>22865</c:v>
                </c:pt>
                <c:pt idx="1317">
                  <c:v>24391</c:v>
                </c:pt>
                <c:pt idx="1318">
                  <c:v>24604</c:v>
                </c:pt>
                <c:pt idx="1319">
                  <c:v>26462</c:v>
                </c:pt>
                <c:pt idx="1320">
                  <c:v>26466</c:v>
                </c:pt>
                <c:pt idx="1321">
                  <c:v>25805</c:v>
                </c:pt>
                <c:pt idx="1322">
                  <c:v>25836</c:v>
                </c:pt>
                <c:pt idx="1323">
                  <c:v>25127</c:v>
                </c:pt>
                <c:pt idx="1324">
                  <c:v>24458</c:v>
                </c:pt>
                <c:pt idx="1325">
                  <c:v>24909</c:v>
                </c:pt>
                <c:pt idx="1326">
                  <c:v>23685</c:v>
                </c:pt>
                <c:pt idx="1327">
                  <c:v>24106</c:v>
                </c:pt>
                <c:pt idx="1328">
                  <c:v>23277</c:v>
                </c:pt>
                <c:pt idx="1329">
                  <c:v>23712</c:v>
                </c:pt>
                <c:pt idx="1330">
                  <c:v>23259</c:v>
                </c:pt>
                <c:pt idx="1331">
                  <c:v>22860</c:v>
                </c:pt>
                <c:pt idx="1332">
                  <c:v>23225</c:v>
                </c:pt>
                <c:pt idx="1333">
                  <c:v>22956</c:v>
                </c:pt>
                <c:pt idx="1334">
                  <c:v>26094</c:v>
                </c:pt>
                <c:pt idx="1335">
                  <c:v>26081</c:v>
                </c:pt>
                <c:pt idx="1336">
                  <c:v>25090</c:v>
                </c:pt>
                <c:pt idx="1337">
                  <c:v>24947</c:v>
                </c:pt>
                <c:pt idx="1338">
                  <c:v>23772</c:v>
                </c:pt>
                <c:pt idx="1339">
                  <c:v>23969</c:v>
                </c:pt>
                <c:pt idx="1340">
                  <c:v>22063</c:v>
                </c:pt>
                <c:pt idx="1341">
                  <c:v>23103</c:v>
                </c:pt>
                <c:pt idx="1342">
                  <c:v>24175</c:v>
                </c:pt>
                <c:pt idx="1343">
                  <c:v>22764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69168"/>
        <c:axId val="201665248"/>
      </c:scatterChart>
      <c:valAx>
        <c:axId val="201669168"/>
        <c:scaling>
          <c:orientation val="minMax"/>
          <c:max val="43160"/>
          <c:min val="43132"/>
        </c:scaling>
        <c:delete val="0"/>
        <c:axPos val="b"/>
        <c:majorGridlines>
          <c:spPr>
            <a:ln w="4762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</c:minorGridlines>
        <c:numFmt formatCode="[$-40C]d\-mmm;@" sourceLinked="0"/>
        <c:majorTickMark val="out"/>
        <c:minorTickMark val="none"/>
        <c:tickLblPos val="nextTo"/>
        <c:spPr>
          <a:ln w="47625"/>
        </c:spPr>
        <c:txPr>
          <a:bodyPr/>
          <a:lstStyle/>
          <a:p>
            <a:pPr>
              <a:defRPr sz="3200">
                <a:solidFill>
                  <a:schemeClr val="bg1"/>
                </a:solidFill>
              </a:defRPr>
            </a:pPr>
            <a:endParaRPr lang="fr-FR"/>
          </a:p>
        </c:txPr>
        <c:crossAx val="201665248"/>
        <c:crosses val="autoZero"/>
        <c:crossBetween val="midCat"/>
        <c:majorUnit val="7"/>
        <c:minorUnit val="1"/>
      </c:valAx>
      <c:valAx>
        <c:axId val="201665248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3200" b="1">
                    <a:solidFill>
                      <a:schemeClr val="bg1"/>
                    </a:solidFill>
                  </a:defRPr>
                </a:pPr>
                <a:r>
                  <a:rPr lang="fr-FR" sz="3200" b="1">
                    <a:solidFill>
                      <a:schemeClr val="bg1"/>
                    </a:solidFill>
                  </a:rPr>
                  <a:t>GW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3200" b="0">
                <a:solidFill>
                  <a:schemeClr val="bg1"/>
                </a:solidFill>
              </a:defRPr>
            </a:pPr>
            <a:endParaRPr lang="fr-FR"/>
          </a:p>
        </c:txPr>
        <c:crossAx val="201669168"/>
        <c:crosses val="autoZero"/>
        <c:crossBetween val="midCat"/>
        <c:majorUnit val="20000"/>
        <c:minorUnit val="5000"/>
        <c:dispUnits>
          <c:builtInUnit val="thousands"/>
          <c:dispUnitsLbl>
            <c:layout/>
          </c:dispUnitsLbl>
        </c:dispUnits>
      </c:valAx>
      <c:spPr>
        <a:solidFill>
          <a:schemeClr val="tx1"/>
        </a:solidFill>
      </c:spPr>
    </c:plotArea>
    <c:legend>
      <c:legendPos val="t"/>
      <c:layout/>
      <c:overlay val="0"/>
      <c:txPr>
        <a:bodyPr/>
        <a:lstStyle/>
        <a:p>
          <a:pPr>
            <a:defRPr sz="4000">
              <a:solidFill>
                <a:schemeClr val="bg1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tx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15</xdr:col>
      <xdr:colOff>1500188</xdr:colOff>
      <xdr:row>67</xdr:row>
      <xdr:rowOff>357188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15</xdr:col>
      <xdr:colOff>1452563</xdr:colOff>
      <xdr:row>37</xdr:row>
      <xdr:rowOff>357188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D1" zoomScale="40" zoomScaleNormal="40" workbookViewId="0">
      <selection activeCell="R6" sqref="R6"/>
    </sheetView>
  </sheetViews>
  <sheetFormatPr baseColWidth="10" defaultColWidth="22.85546875" defaultRowHeight="30" customHeight="1" x14ac:dyDescent="0.25"/>
  <cols>
    <col min="1" max="2" width="22.85546875" hidden="1" customWidth="1"/>
    <col min="3" max="3" width="7.7109375" hidden="1" customWidth="1"/>
    <col min="4" max="4" width="104.85546875" bestFit="1" customWidth="1"/>
    <col min="5" max="5" width="17.28515625" bestFit="1" customWidth="1"/>
    <col min="7" max="8" width="22.85546875" hidden="1" customWidth="1"/>
    <col min="9" max="9" width="58.5703125" hidden="1" customWidth="1"/>
    <col min="10" max="11" width="22.85546875" hidden="1" customWidth="1"/>
    <col min="12" max="12" width="110.85546875" bestFit="1" customWidth="1"/>
    <col min="13" max="13" width="15.140625" bestFit="1" customWidth="1"/>
    <col min="14" max="14" width="59.85546875" customWidth="1"/>
    <col min="15" max="15" width="12" bestFit="1" customWidth="1"/>
  </cols>
  <sheetData>
    <row r="1" spans="1:18" ht="30" customHeight="1" x14ac:dyDescent="0.25">
      <c r="Q1" s="33" t="s">
        <v>81</v>
      </c>
      <c r="R1" s="33"/>
    </row>
    <row r="2" spans="1:18" ht="30" customHeight="1" x14ac:dyDescent="0.4">
      <c r="A2" s="8" t="s">
        <v>36</v>
      </c>
      <c r="B2" s="8" t="s">
        <v>30</v>
      </c>
      <c r="C2" s="8" t="s">
        <v>31</v>
      </c>
      <c r="D2" s="14" t="str">
        <f>CONCATENATE(A2,B2,C2)</f>
        <v xml:space="preserve">Multiplication du parc éolien par </v>
      </c>
      <c r="E2" s="17">
        <v>1</v>
      </c>
      <c r="G2" s="13" t="s">
        <v>37</v>
      </c>
      <c r="H2" s="13" t="s">
        <v>28</v>
      </c>
      <c r="I2" s="13" t="s">
        <v>38</v>
      </c>
      <c r="J2" s="15">
        <f>Calculatrice!C3</f>
        <v>13.541</v>
      </c>
      <c r="K2" s="13" t="s">
        <v>41</v>
      </c>
      <c r="L2" s="16" t="str">
        <f>CONCATENATE(G2,H2,I2,J2,K2)</f>
        <v>Le parc éolien a donc une puissance installée de 13,541 GW.</v>
      </c>
      <c r="Q2" s="17"/>
      <c r="R2" s="30" t="s">
        <v>83</v>
      </c>
    </row>
    <row r="3" spans="1:18" ht="30" customHeight="1" x14ac:dyDescent="0.4">
      <c r="A3" s="8" t="s">
        <v>36</v>
      </c>
      <c r="B3" s="8" t="s">
        <v>32</v>
      </c>
      <c r="C3" s="8" t="s">
        <v>31</v>
      </c>
      <c r="D3" s="14" t="str">
        <f t="shared" ref="D3:D5" si="0">CONCATENATE(A3,B3,C3)</f>
        <v xml:space="preserve">Multiplication du parc solaire par </v>
      </c>
      <c r="E3" s="17">
        <v>1</v>
      </c>
      <c r="G3" s="13" t="s">
        <v>37</v>
      </c>
      <c r="H3" t="s">
        <v>29</v>
      </c>
      <c r="I3" s="13" t="s">
        <v>38</v>
      </c>
      <c r="J3" s="2">
        <f>Calculatrice!B3</f>
        <v>7.5129999999999999</v>
      </c>
      <c r="K3" s="13" t="s">
        <v>41</v>
      </c>
      <c r="L3" s="16" t="str">
        <f t="shared" ref="L3:L4" si="1">CONCATENATE(G3,H3,I3,J3,K3)</f>
        <v>Le parc solaire a donc une puissance installée de 7,513 GW.</v>
      </c>
      <c r="Q3" s="27"/>
      <c r="R3" s="30" t="s">
        <v>82</v>
      </c>
    </row>
    <row r="4" spans="1:18" ht="30" customHeight="1" x14ac:dyDescent="0.4">
      <c r="A4" s="8" t="s">
        <v>36</v>
      </c>
      <c r="B4" s="8" t="s">
        <v>33</v>
      </c>
      <c r="C4" s="8" t="s">
        <v>31</v>
      </c>
      <c r="D4" s="14" t="str">
        <f t="shared" si="0"/>
        <v xml:space="preserve">Multiplication du parc biogaz, biomasse, et biocarburants par </v>
      </c>
      <c r="E4" s="17">
        <v>1</v>
      </c>
      <c r="G4" s="13" t="s">
        <v>37</v>
      </c>
      <c r="H4" t="s">
        <v>39</v>
      </c>
      <c r="I4" s="13" t="s">
        <v>38</v>
      </c>
      <c r="J4" s="2">
        <f>Calculatrice!D3</f>
        <v>1.9470000000000001</v>
      </c>
      <c r="K4" s="13" t="s">
        <v>41</v>
      </c>
      <c r="L4" s="16" t="str">
        <f t="shared" si="1"/>
        <v>Le parc de bioénergies a donc une puissance installée de 1,947 GW.</v>
      </c>
      <c r="Q4" s="31"/>
      <c r="R4" s="30" t="s">
        <v>84</v>
      </c>
    </row>
    <row r="5" spans="1:18" ht="30" customHeight="1" x14ac:dyDescent="0.25">
      <c r="A5" s="8" t="s">
        <v>34</v>
      </c>
      <c r="B5" s="8" t="s">
        <v>35</v>
      </c>
      <c r="C5" s="8" t="s">
        <v>31</v>
      </c>
      <c r="D5" s="14" t="str">
        <f t="shared" si="0"/>
        <v xml:space="preserve">Multiplication de la consommation par </v>
      </c>
      <c r="E5" s="17">
        <v>1</v>
      </c>
    </row>
    <row r="6" spans="1:18" s="8" customFormat="1" ht="30" customHeight="1" x14ac:dyDescent="0.25">
      <c r="D6" s="14" t="s">
        <v>51</v>
      </c>
      <c r="E6" s="19">
        <v>0</v>
      </c>
      <c r="F6" s="18" t="s">
        <v>53</v>
      </c>
    </row>
    <row r="7" spans="1:18" s="8" customFormat="1" ht="30" customHeight="1" x14ac:dyDescent="0.25">
      <c r="D7" s="14" t="s">
        <v>52</v>
      </c>
      <c r="E7" s="19">
        <v>0</v>
      </c>
      <c r="F7" s="18" t="s">
        <v>54</v>
      </c>
    </row>
    <row r="9" spans="1:18" s="8" customFormat="1" ht="30" customHeight="1" x14ac:dyDescent="0.25"/>
    <row r="10" spans="1:18" s="8" customFormat="1" ht="30" customHeight="1" x14ac:dyDescent="0.25"/>
    <row r="11" spans="1:18" s="8" customFormat="1" ht="30" customHeight="1" x14ac:dyDescent="0.25"/>
    <row r="12" spans="1:18" s="8" customFormat="1" ht="30" customHeight="1" x14ac:dyDescent="0.25"/>
    <row r="13" spans="1:18" s="8" customFormat="1" ht="30" customHeight="1" x14ac:dyDescent="0.25"/>
    <row r="14" spans="1:18" s="8" customFormat="1" ht="30" customHeight="1" x14ac:dyDescent="0.25"/>
    <row r="15" spans="1:18" s="8" customFormat="1" ht="30" customHeight="1" x14ac:dyDescent="0.25"/>
    <row r="16" spans="1:18" s="8" customFormat="1" ht="30" customHeight="1" x14ac:dyDescent="0.25"/>
    <row r="17" s="8" customFormat="1" ht="30" customHeight="1" x14ac:dyDescent="0.25"/>
    <row r="18" s="8" customFormat="1" ht="30" customHeight="1" x14ac:dyDescent="0.25"/>
    <row r="19" s="8" customFormat="1" ht="30" customHeight="1" x14ac:dyDescent="0.25"/>
    <row r="20" s="8" customFormat="1" ht="30" customHeight="1" x14ac:dyDescent="0.25"/>
    <row r="21" s="8" customFormat="1" ht="30" customHeight="1" x14ac:dyDescent="0.25"/>
    <row r="22" s="8" customFormat="1" ht="30" customHeight="1" x14ac:dyDescent="0.25"/>
    <row r="23" s="8" customFormat="1" ht="30" customHeight="1" x14ac:dyDescent="0.25"/>
    <row r="24" s="8" customFormat="1" ht="30" customHeight="1" x14ac:dyDescent="0.25"/>
    <row r="25" s="8" customFormat="1" ht="30" customHeight="1" x14ac:dyDescent="0.25"/>
    <row r="26" s="8" customFormat="1" ht="30" customHeight="1" x14ac:dyDescent="0.25"/>
    <row r="27" s="8" customFormat="1" ht="30" customHeight="1" x14ac:dyDescent="0.25"/>
    <row r="28" s="8" customFormat="1" ht="30" customHeight="1" x14ac:dyDescent="0.25"/>
    <row r="29" s="8" customFormat="1" ht="30" customHeight="1" x14ac:dyDescent="0.25"/>
    <row r="30" s="8" customFormat="1" ht="30" customHeight="1" x14ac:dyDescent="0.25"/>
    <row r="31" s="8" customFormat="1" ht="30" customHeight="1" x14ac:dyDescent="0.25"/>
    <row r="32" s="8" customFormat="1" ht="30" customHeight="1" x14ac:dyDescent="0.25"/>
    <row r="33" s="8" customFormat="1" ht="30" customHeight="1" x14ac:dyDescent="0.25"/>
    <row r="34" s="8" customFormat="1" ht="30" customHeight="1" x14ac:dyDescent="0.25"/>
    <row r="35" s="8" customFormat="1" ht="30" customHeight="1" x14ac:dyDescent="0.25"/>
    <row r="36" s="8" customFormat="1" ht="30" customHeight="1" x14ac:dyDescent="0.25"/>
    <row r="37" s="8" customFormat="1" ht="30" customHeight="1" x14ac:dyDescent="0.25"/>
    <row r="38" s="8" customFormat="1" ht="30" customHeight="1" x14ac:dyDescent="0.25"/>
    <row r="65" spans="1:16" s="8" customFormat="1" ht="30" customHeight="1" x14ac:dyDescent="0.25"/>
    <row r="66" spans="1:16" s="8" customFormat="1" ht="30" customHeight="1" x14ac:dyDescent="0.25"/>
    <row r="67" spans="1:16" s="8" customFormat="1" ht="30" customHeight="1" x14ac:dyDescent="0.25"/>
    <row r="69" spans="1:16" ht="30" customHeight="1" x14ac:dyDescent="0.25">
      <c r="A69" s="21"/>
      <c r="B69" s="21"/>
      <c r="C69" s="21"/>
      <c r="D69" s="29" t="s">
        <v>40</v>
      </c>
      <c r="E69" s="31">
        <f>IF(MIN(Calculatrice!J6:J1349)/1000&lt;0,-MIN(Calculatrice!J6:J1349)/1000,0)</f>
        <v>73.923000000000002</v>
      </c>
      <c r="F69" s="30" t="s">
        <v>68</v>
      </c>
      <c r="G69" s="30"/>
      <c r="H69" s="30"/>
      <c r="I69" s="30"/>
      <c r="J69" s="30"/>
      <c r="K69" s="30"/>
      <c r="L69" s="30"/>
      <c r="M69" s="30"/>
      <c r="N69" s="30"/>
      <c r="O69" s="30"/>
      <c r="P69" s="21"/>
    </row>
    <row r="70" spans="1:16" s="28" customFormat="1" ht="30" customHeight="1" x14ac:dyDescent="0.25">
      <c r="D70" s="29" t="s">
        <v>74</v>
      </c>
      <c r="E70" s="31">
        <f>-0.5*SUMIF(Calculatrice!J6:J1349,"&lt;0")*0.000001</f>
        <v>38.949189499999996</v>
      </c>
      <c r="F70" s="30" t="s">
        <v>64</v>
      </c>
      <c r="G70" s="30"/>
      <c r="H70" s="30"/>
      <c r="I70" s="30"/>
      <c r="J70" s="30"/>
      <c r="K70" s="30"/>
      <c r="L70" s="30"/>
      <c r="M70" s="30"/>
      <c r="N70" s="30"/>
      <c r="O70" s="30"/>
    </row>
    <row r="71" spans="1:16" s="8" customFormat="1" ht="30" customHeight="1" x14ac:dyDescent="0.25">
      <c r="A71" s="21"/>
      <c r="B71" s="21"/>
      <c r="C71" s="21"/>
      <c r="D71" s="29" t="s">
        <v>66</v>
      </c>
      <c r="E71" s="31">
        <f>E70*1000000000*490*0.000000000001</f>
        <v>19.085102854999995</v>
      </c>
      <c r="F71" s="30" t="s">
        <v>63</v>
      </c>
      <c r="G71" s="30"/>
      <c r="H71" s="30"/>
      <c r="I71" s="30"/>
      <c r="J71" s="30"/>
      <c r="K71" s="30"/>
      <c r="L71" s="30"/>
      <c r="M71" s="30"/>
      <c r="N71" s="30"/>
      <c r="O71" s="30"/>
      <c r="P71" s="21"/>
    </row>
    <row r="72" spans="1:16" s="28" customFormat="1" ht="30" customHeight="1" x14ac:dyDescent="0.25">
      <c r="D72" s="29" t="s">
        <v>77</v>
      </c>
      <c r="E72" s="32">
        <f>E71/474.6</f>
        <v>4.021302750737462E-2</v>
      </c>
      <c r="F72" s="30" t="s">
        <v>79</v>
      </c>
      <c r="G72" s="30"/>
      <c r="H72" s="30"/>
      <c r="I72" s="30"/>
      <c r="J72" s="30"/>
      <c r="K72" s="30"/>
      <c r="L72" s="30"/>
      <c r="M72" s="30"/>
      <c r="N72" s="30"/>
      <c r="O72" s="30"/>
    </row>
    <row r="73" spans="1:16" s="28" customFormat="1" ht="30" customHeight="1" x14ac:dyDescent="0.25">
      <c r="D73" s="29" t="s">
        <v>78</v>
      </c>
      <c r="E73" s="31">
        <f>IF(MAX(Calculatrice!J6:J1349)/1000&gt;0,MAX(Calculatrice!J6:J1349)/1000,0)</f>
        <v>0</v>
      </c>
      <c r="F73" s="30" t="s">
        <v>75</v>
      </c>
      <c r="G73" s="30"/>
      <c r="H73" s="30"/>
      <c r="I73" s="30"/>
      <c r="J73" s="30"/>
      <c r="K73" s="30"/>
      <c r="L73" s="30"/>
      <c r="M73" s="30"/>
      <c r="N73" s="30"/>
      <c r="O73" s="30"/>
    </row>
    <row r="74" spans="1:16" s="28" customFormat="1" ht="30" customHeight="1" x14ac:dyDescent="0.25">
      <c r="D74" s="29" t="s">
        <v>76</v>
      </c>
      <c r="E74" s="31">
        <f>0.5*SUMIF(Calculatrice!J6:J1349,"&gt;0")*0.000001</f>
        <v>0</v>
      </c>
      <c r="F74" s="30" t="s">
        <v>44</v>
      </c>
      <c r="G74" s="30"/>
      <c r="H74" s="30"/>
      <c r="I74" s="30"/>
      <c r="J74" s="30"/>
      <c r="K74" s="30"/>
      <c r="L74" s="29" t="s">
        <v>57</v>
      </c>
      <c r="M74" s="24">
        <f>O74*E74</f>
        <v>0</v>
      </c>
      <c r="N74" s="30" t="s">
        <v>60</v>
      </c>
      <c r="O74" s="27">
        <v>60</v>
      </c>
      <c r="P74" s="30" t="s">
        <v>58</v>
      </c>
    </row>
    <row r="75" spans="1:16" ht="30" customHeight="1" x14ac:dyDescent="0.25">
      <c r="A75" s="21" t="s">
        <v>42</v>
      </c>
      <c r="B75" s="21" t="str">
        <f>IF(Calculatrice!H2&gt;0,"importations","exportations")</f>
        <v>exportations</v>
      </c>
      <c r="C75" s="21" t="s">
        <v>43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1"/>
    </row>
    <row r="76" spans="1:16" ht="30" customHeight="1" x14ac:dyDescent="0.25">
      <c r="A76" s="21"/>
      <c r="B76" s="21"/>
      <c r="C76" s="21"/>
      <c r="D76" s="22" t="s">
        <v>56</v>
      </c>
      <c r="E76" s="24">
        <f>-0.5*0.000001*SUMIF(Calculatrice!E6:E1349,"&lt;0")</f>
        <v>0</v>
      </c>
      <c r="F76" s="25" t="s">
        <v>44</v>
      </c>
      <c r="G76" s="25"/>
      <c r="H76" s="25"/>
      <c r="I76" s="25"/>
      <c r="J76" s="25"/>
      <c r="K76" s="25"/>
      <c r="L76" s="22" t="s">
        <v>57</v>
      </c>
      <c r="M76" s="24">
        <f>(O76*E76*1000000)/1000000</f>
        <v>0</v>
      </c>
      <c r="N76" s="23" t="s">
        <v>60</v>
      </c>
      <c r="O76" s="27">
        <v>80</v>
      </c>
      <c r="P76" s="30" t="s">
        <v>58</v>
      </c>
    </row>
    <row r="77" spans="1:16" s="8" customFormat="1" ht="30" customHeight="1" x14ac:dyDescent="0.25">
      <c r="A77" s="21"/>
      <c r="B77" s="21"/>
      <c r="C77" s="21"/>
      <c r="D77" s="22" t="s">
        <v>55</v>
      </c>
      <c r="E77" s="24">
        <f>0.5*0.000001*SUMIF(Calculatrice!E6:E1349,"&gt;0")</f>
        <v>0</v>
      </c>
      <c r="F77" s="25" t="s">
        <v>44</v>
      </c>
      <c r="G77" s="25"/>
      <c r="H77" s="25"/>
      <c r="I77" s="25"/>
      <c r="J77" s="25"/>
      <c r="K77" s="25"/>
      <c r="L77" s="22" t="s">
        <v>59</v>
      </c>
      <c r="M77" s="24">
        <f>(O77*E77*1000000)/1000000</f>
        <v>0</v>
      </c>
      <c r="N77" s="23" t="s">
        <v>60</v>
      </c>
      <c r="O77" s="27">
        <v>30</v>
      </c>
      <c r="P77" s="30" t="s">
        <v>58</v>
      </c>
    </row>
    <row r="78" spans="1:16" ht="30" customHeight="1" x14ac:dyDescent="0.25">
      <c r="A78" s="21" t="s">
        <v>45</v>
      </c>
      <c r="B78" s="21" t="s">
        <v>48</v>
      </c>
      <c r="C78" s="21" t="s">
        <v>47</v>
      </c>
      <c r="D78" s="22" t="str">
        <f t="shared" ref="D78:D81" si="2">CONCATENATE(A78,B78,C78)</f>
        <v>Sur les trois mois, la production éolienne  s'élève à</v>
      </c>
      <c r="E78" s="24">
        <f>Calculatrice!L2</f>
        <v>2.768624</v>
      </c>
      <c r="F78" s="25" t="s">
        <v>44</v>
      </c>
      <c r="G78" s="25"/>
      <c r="H78" s="25"/>
      <c r="I78" s="25"/>
      <c r="J78" s="25"/>
      <c r="K78" s="25"/>
      <c r="L78" s="25"/>
      <c r="M78" s="25"/>
      <c r="N78" s="21"/>
      <c r="O78" s="21"/>
      <c r="P78" s="21"/>
    </row>
    <row r="79" spans="1:16" ht="30" customHeight="1" x14ac:dyDescent="0.25">
      <c r="A79" s="21" t="s">
        <v>45</v>
      </c>
      <c r="B79" s="21" t="s">
        <v>46</v>
      </c>
      <c r="C79" s="21" t="s">
        <v>47</v>
      </c>
      <c r="D79" s="22" t="str">
        <f t="shared" si="2"/>
        <v>Sur les trois mois, la production solaire  s'élève à</v>
      </c>
      <c r="E79" s="24">
        <f>Calculatrice!K2</f>
        <v>0.50169699999999995</v>
      </c>
      <c r="F79" s="25" t="s">
        <v>44</v>
      </c>
      <c r="G79" s="25"/>
      <c r="H79" s="25"/>
      <c r="I79" s="25"/>
      <c r="J79" s="25"/>
      <c r="K79" s="25"/>
      <c r="L79" s="29" t="s">
        <v>67</v>
      </c>
      <c r="M79" s="24">
        <f>M77-M76-M74</f>
        <v>0</v>
      </c>
      <c r="N79" s="30" t="s">
        <v>80</v>
      </c>
      <c r="O79" s="21"/>
      <c r="P79" s="21"/>
    </row>
    <row r="80" spans="1:16" ht="30" customHeight="1" x14ac:dyDescent="0.25">
      <c r="A80" s="21" t="s">
        <v>45</v>
      </c>
      <c r="B80" s="21" t="s">
        <v>50</v>
      </c>
      <c r="C80" s="21" t="s">
        <v>47</v>
      </c>
      <c r="D80" s="22" t="str">
        <f t="shared" ref="D80" si="3">CONCATENATE(A80,B80,C80)</f>
        <v>Sur les trois mois, la production hydroélectrique s'élève à</v>
      </c>
      <c r="E80" s="24">
        <f>Calculatrice!N2</f>
        <v>7.1192310000000001</v>
      </c>
      <c r="F80" s="25" t="s">
        <v>44</v>
      </c>
      <c r="G80" s="25"/>
      <c r="H80" s="25"/>
      <c r="I80" s="25"/>
      <c r="J80" s="25"/>
      <c r="K80" s="25"/>
      <c r="L80" s="25"/>
      <c r="M80" s="25"/>
      <c r="N80" s="21"/>
      <c r="O80" s="21"/>
      <c r="P80" s="21"/>
    </row>
    <row r="81" spans="1:16" ht="30" customHeight="1" x14ac:dyDescent="0.25">
      <c r="A81" s="21" t="s">
        <v>45</v>
      </c>
      <c r="B81" s="21" t="s">
        <v>49</v>
      </c>
      <c r="C81" s="21" t="s">
        <v>47</v>
      </c>
      <c r="D81" s="22" t="str">
        <f t="shared" si="2"/>
        <v>Sur les trois mois, la production par bioénergies  s'élève à</v>
      </c>
      <c r="E81" s="24">
        <f>Calculatrice!M2</f>
        <v>0.810087</v>
      </c>
      <c r="F81" s="25" t="s">
        <v>64</v>
      </c>
      <c r="G81" s="25"/>
      <c r="H81" s="25"/>
      <c r="I81" s="25"/>
      <c r="J81" s="25"/>
      <c r="K81" s="25"/>
      <c r="L81" s="25"/>
      <c r="M81" s="25"/>
      <c r="N81" s="21"/>
      <c r="O81" s="21"/>
      <c r="P81" s="21"/>
    </row>
    <row r="82" spans="1:16" ht="30" customHeight="1" x14ac:dyDescent="0.25">
      <c r="A82" s="21"/>
      <c r="B82" s="21"/>
      <c r="C82" s="21"/>
      <c r="D82" s="22" t="s">
        <v>62</v>
      </c>
      <c r="E82" s="26">
        <f>230*E81*1000000000/1000000000000</f>
        <v>0.18632001000000001</v>
      </c>
      <c r="F82" s="23" t="s">
        <v>65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ht="30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s="8" customFormat="1" ht="30" customHeight="1" x14ac:dyDescent="0.25"/>
    <row r="85" spans="1:16" ht="30" customHeight="1" x14ac:dyDescent="0.35">
      <c r="M85" s="20"/>
    </row>
  </sheetData>
  <mergeCells count="1">
    <mergeCell ref="Q1:R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9"/>
  <sheetViews>
    <sheetView topLeftCell="A6" zoomScale="55" zoomScaleNormal="55" workbookViewId="0">
      <selection activeCell="L15" sqref="L15"/>
    </sheetView>
  </sheetViews>
  <sheetFormatPr baseColWidth="10" defaultRowHeight="15" x14ac:dyDescent="0.25"/>
  <cols>
    <col min="1" max="1" width="26.85546875" bestFit="1" customWidth="1"/>
    <col min="2" max="2" width="22.28515625" bestFit="1" customWidth="1"/>
    <col min="3" max="3" width="31" bestFit="1" customWidth="1"/>
    <col min="4" max="4" width="14.140625" bestFit="1" customWidth="1"/>
    <col min="5" max="5" width="32.5703125" bestFit="1" customWidth="1"/>
    <col min="6" max="6" width="22.7109375" customWidth="1"/>
    <col min="7" max="7" width="20.7109375" style="8" bestFit="1" customWidth="1"/>
    <col min="8" max="8" width="22.7109375" bestFit="1" customWidth="1"/>
    <col min="9" max="9" width="24" bestFit="1" customWidth="1"/>
    <col min="10" max="10" width="27.42578125" bestFit="1" customWidth="1"/>
    <col min="11" max="11" width="25.5703125" bestFit="1" customWidth="1"/>
    <col min="12" max="12" width="26.85546875" bestFit="1" customWidth="1"/>
    <col min="13" max="13" width="30.5703125" bestFit="1" customWidth="1"/>
    <col min="14" max="14" width="30.28515625" bestFit="1" customWidth="1"/>
    <col min="15" max="15" width="30.7109375" customWidth="1"/>
  </cols>
  <sheetData>
    <row r="1" spans="1:15" s="8" customFormat="1" x14ac:dyDescent="0.25">
      <c r="B1" s="6" t="s">
        <v>10</v>
      </c>
      <c r="C1" s="6" t="s">
        <v>16</v>
      </c>
      <c r="D1" s="6" t="s">
        <v>13</v>
      </c>
      <c r="E1" s="6" t="s">
        <v>2</v>
      </c>
      <c r="F1" s="1"/>
      <c r="G1" s="6" t="s">
        <v>19</v>
      </c>
      <c r="H1" s="6" t="s">
        <v>20</v>
      </c>
      <c r="I1" s="6" t="s">
        <v>21</v>
      </c>
      <c r="J1" s="6" t="s">
        <v>27</v>
      </c>
      <c r="K1" s="6" t="s">
        <v>23</v>
      </c>
      <c r="L1" s="6" t="s">
        <v>24</v>
      </c>
      <c r="M1" s="6" t="s">
        <v>25</v>
      </c>
      <c r="N1" s="6" t="s">
        <v>26</v>
      </c>
    </row>
    <row r="2" spans="1:15" s="8" customFormat="1" ht="18.75" x14ac:dyDescent="0.3">
      <c r="A2" s="7" t="s">
        <v>15</v>
      </c>
      <c r="B2" s="12">
        <f>'Le jeu'!E3</f>
        <v>1</v>
      </c>
      <c r="C2" s="12">
        <f>'Le jeu'!E2</f>
        <v>1</v>
      </c>
      <c r="D2" s="12">
        <f>'Le jeu'!E4</f>
        <v>1</v>
      </c>
      <c r="E2" s="12">
        <f>'Le jeu'!E5</f>
        <v>1</v>
      </c>
      <c r="F2" s="12">
        <v>1</v>
      </c>
      <c r="G2" s="11">
        <f>AVERAGE(D6:D1349)</f>
        <v>-57960.369791666664</v>
      </c>
      <c r="H2" s="11">
        <f>SUM(D6:D1349)*0.5/1000000</f>
        <v>-38.949368499999999</v>
      </c>
      <c r="I2" s="11">
        <f>IF(MAX(D6:D1349)&gt;0,MAX(D6:D1349),0)</f>
        <v>0</v>
      </c>
      <c r="J2" s="11">
        <f>IF(MIN(D6:D1349)&lt;0,ABS(MIN(D6:D1349)),0)</f>
        <v>73923</v>
      </c>
      <c r="K2" s="11">
        <f>B2*0.5*SUM('Données brutes'!K2:K1345)/1000000</f>
        <v>0.50169699999999995</v>
      </c>
      <c r="L2" s="11">
        <f>C2*0.5*SUM('Données brutes'!J2:J1345)/1000000</f>
        <v>2.768624</v>
      </c>
      <c r="M2" s="11">
        <f>0.5*D2*SUM('Données brutes'!N2:N1345)/1000000</f>
        <v>0.810087</v>
      </c>
      <c r="N2" s="11">
        <f>0.5*SUM('Données brutes'!L2:L1345)/1000000</f>
        <v>7.1192310000000001</v>
      </c>
    </row>
    <row r="3" spans="1:15" s="8" customFormat="1" ht="15" customHeight="1" x14ac:dyDescent="0.25">
      <c r="A3" s="7" t="s">
        <v>22</v>
      </c>
      <c r="B3" s="4">
        <f>B2*7.513</f>
        <v>7.5129999999999999</v>
      </c>
      <c r="C3" s="4">
        <f>C2*13.541</f>
        <v>13.541</v>
      </c>
      <c r="D3" s="4">
        <f>D2*1.947</f>
        <v>1.9470000000000001</v>
      </c>
      <c r="E3" s="6"/>
      <c r="F3" s="1"/>
    </row>
    <row r="4" spans="1:15" s="8" customFormat="1" ht="15" customHeight="1" x14ac:dyDescent="0.25">
      <c r="A4" s="1"/>
      <c r="B4" s="1"/>
      <c r="C4" s="1"/>
      <c r="D4" s="1"/>
      <c r="E4" s="1"/>
    </row>
    <row r="5" spans="1:15" ht="15" customHeight="1" x14ac:dyDescent="0.25">
      <c r="A5" s="5" t="s">
        <v>14</v>
      </c>
      <c r="B5" s="6" t="s">
        <v>17</v>
      </c>
      <c r="C5" s="6" t="s">
        <v>18</v>
      </c>
      <c r="D5" s="6" t="s">
        <v>69</v>
      </c>
      <c r="E5" s="6" t="s">
        <v>70</v>
      </c>
      <c r="F5" s="6" t="s">
        <v>71</v>
      </c>
      <c r="G5" s="6" t="s">
        <v>72</v>
      </c>
      <c r="H5" s="6" t="s">
        <v>71</v>
      </c>
      <c r="I5" s="6" t="s">
        <v>61</v>
      </c>
      <c r="J5" s="6" t="s">
        <v>73</v>
      </c>
      <c r="L5" s="8"/>
      <c r="M5" s="8"/>
      <c r="N5" s="8"/>
      <c r="O5" s="8"/>
    </row>
    <row r="6" spans="1:15" x14ac:dyDescent="0.25">
      <c r="A6" s="3">
        <f>'Données brutes'!A2+'Données brutes'!B2</f>
        <v>43132</v>
      </c>
      <c r="B6" s="2">
        <f>'Données brutes'!C2*$E$2</f>
        <v>67320</v>
      </c>
      <c r="C6" s="8">
        <f>'Données brutes'!J2*Calculatrice!$C$2+'Données brutes'!K2*Calculatrice!$B$2+'Données brutes'!L2+'Données brutes'!N2*Calculatrice!$D$2</f>
        <v>14935</v>
      </c>
      <c r="D6" s="2">
        <f>-(B6-C6)</f>
        <v>-52385</v>
      </c>
      <c r="E6" s="8">
        <f>IF(ABS(D6)&lt;'Le jeu'!$E$6*1000,D6,SIGN(D6)*'Le jeu'!$E$6*1000)</f>
        <v>0</v>
      </c>
      <c r="F6" s="8">
        <f t="shared" ref="F6:F38" si="0">D6-E6</f>
        <v>-52385</v>
      </c>
      <c r="G6" s="8">
        <f>IF(F6&lt;0,'Le jeu'!$E$7*INT(Calculatrice!F6/1000),0)</f>
        <v>0</v>
      </c>
      <c r="H6" s="8">
        <f t="shared" ref="H6:H38" si="1">F6-G6</f>
        <v>-52385</v>
      </c>
      <c r="I6" s="28"/>
      <c r="J6" s="2">
        <f t="shared" ref="J6:J38" si="2">H6-(I6-I7)*1000000/0.5</f>
        <v>-52385</v>
      </c>
      <c r="K6">
        <f>IF(J6&lt;0,J6,0)</f>
        <v>-52385</v>
      </c>
    </row>
    <row r="7" spans="1:15" x14ac:dyDescent="0.25">
      <c r="A7" s="3">
        <f>'Données brutes'!A3+'Données brutes'!B3</f>
        <v>43132.020833333336</v>
      </c>
      <c r="B7" s="2">
        <f>'Données brutes'!C3*$E$2</f>
        <v>66201</v>
      </c>
      <c r="C7" s="8">
        <f>'Données brutes'!J3*Calculatrice!$C$2+'Données brutes'!K3*Calculatrice!$B$2+'Données brutes'!L3+'Données brutes'!N3*Calculatrice!$D$2</f>
        <v>14862</v>
      </c>
      <c r="D7" s="2">
        <f t="shared" ref="D7:D70" si="3">-(B7-C7)</f>
        <v>-51339</v>
      </c>
      <c r="E7" s="8">
        <f>IF(ABS(D7)&lt;'Le jeu'!$E$6*1000,D7,SIGN(D7)*'Le jeu'!$E$6*1000)</f>
        <v>0</v>
      </c>
      <c r="F7" s="8">
        <f t="shared" si="0"/>
        <v>-51339</v>
      </c>
      <c r="G7" s="28">
        <f>IF(F7&lt;0,'Le jeu'!$E$7*INT(Calculatrice!F7/1000),0)</f>
        <v>0</v>
      </c>
      <c r="H7" s="8">
        <f t="shared" si="1"/>
        <v>-51339</v>
      </c>
      <c r="I7" s="28"/>
      <c r="J7" s="2">
        <f t="shared" si="2"/>
        <v>-51339</v>
      </c>
      <c r="K7" s="28">
        <f t="shared" ref="K7:K70" si="4">IF(J7&lt;0,J7,0)</f>
        <v>-51339</v>
      </c>
    </row>
    <row r="8" spans="1:15" x14ac:dyDescent="0.25">
      <c r="A8" s="3">
        <f>'Données brutes'!A4+'Données brutes'!B4</f>
        <v>43132.041666666664</v>
      </c>
      <c r="B8" s="2">
        <f>'Données brutes'!C4*$E$2</f>
        <v>63517</v>
      </c>
      <c r="C8" s="8">
        <f>'Données brutes'!J4*Calculatrice!$C$2+'Données brutes'!K4*Calculatrice!$B$2+'Données brutes'!L4+'Données brutes'!N4*Calculatrice!$D$2</f>
        <v>14081</v>
      </c>
      <c r="D8" s="2">
        <f t="shared" si="3"/>
        <v>-49436</v>
      </c>
      <c r="E8" s="8">
        <f>IF(ABS(D8)&lt;'Le jeu'!$E$6*1000,D8,SIGN(D8)*'Le jeu'!$E$6*1000)</f>
        <v>0</v>
      </c>
      <c r="F8" s="8">
        <f t="shared" si="0"/>
        <v>-49436</v>
      </c>
      <c r="G8" s="28">
        <f>IF(F8&lt;0,'Le jeu'!$E$7*INT(Calculatrice!F8/1000),0)</f>
        <v>0</v>
      </c>
      <c r="H8" s="8">
        <f t="shared" si="1"/>
        <v>-49436</v>
      </c>
      <c r="I8" s="28"/>
      <c r="J8" s="2">
        <f t="shared" si="2"/>
        <v>-49436</v>
      </c>
      <c r="K8" s="28">
        <f t="shared" si="4"/>
        <v>-49436</v>
      </c>
    </row>
    <row r="9" spans="1:15" x14ac:dyDescent="0.25">
      <c r="A9" s="3">
        <f>'Données brutes'!A5+'Données brutes'!B5</f>
        <v>43132.0625</v>
      </c>
      <c r="B9" s="2">
        <f>'Données brutes'!C5*$E$2</f>
        <v>63140</v>
      </c>
      <c r="C9" s="8">
        <f>'Données brutes'!J5*Calculatrice!$C$2+'Données brutes'!K5*Calculatrice!$B$2+'Données brutes'!L5+'Données brutes'!N5*Calculatrice!$D$2</f>
        <v>13460</v>
      </c>
      <c r="D9" s="2">
        <f t="shared" si="3"/>
        <v>-49680</v>
      </c>
      <c r="E9" s="8">
        <f>IF(ABS(D9)&lt;'Le jeu'!$E$6*1000,D9,SIGN(D9)*'Le jeu'!$E$6*1000)</f>
        <v>0</v>
      </c>
      <c r="F9" s="8">
        <f t="shared" si="0"/>
        <v>-49680</v>
      </c>
      <c r="G9" s="28">
        <f>IF(F9&lt;0,'Le jeu'!$E$7*INT(Calculatrice!F9/1000),0)</f>
        <v>0</v>
      </c>
      <c r="H9" s="8">
        <f t="shared" si="1"/>
        <v>-49680</v>
      </c>
      <c r="I9" s="28"/>
      <c r="J9" s="2">
        <f t="shared" si="2"/>
        <v>-49680</v>
      </c>
      <c r="K9" s="28">
        <f t="shared" si="4"/>
        <v>-49680</v>
      </c>
    </row>
    <row r="10" spans="1:15" x14ac:dyDescent="0.25">
      <c r="A10" s="3">
        <f>'Données brutes'!A6+'Données brutes'!B6</f>
        <v>43132.083333333336</v>
      </c>
      <c r="B10" s="2">
        <f>'Données brutes'!C6*$E$2</f>
        <v>62663</v>
      </c>
      <c r="C10" s="8">
        <f>'Données brutes'!J6*Calculatrice!$C$2+'Données brutes'!K6*Calculatrice!$B$2+'Données brutes'!L6+'Données brutes'!N6*Calculatrice!$D$2</f>
        <v>13161</v>
      </c>
      <c r="D10" s="2">
        <f t="shared" si="3"/>
        <v>-49502</v>
      </c>
      <c r="E10" s="8">
        <f>IF(ABS(D10)&lt;'Le jeu'!$E$6*1000,D10,SIGN(D10)*'Le jeu'!$E$6*1000)</f>
        <v>0</v>
      </c>
      <c r="F10" s="8">
        <f t="shared" si="0"/>
        <v>-49502</v>
      </c>
      <c r="G10" s="28">
        <f>IF(F10&lt;0,'Le jeu'!$E$7*INT(Calculatrice!F10/1000),0)</f>
        <v>0</v>
      </c>
      <c r="H10" s="8">
        <f t="shared" si="1"/>
        <v>-49502</v>
      </c>
      <c r="I10" s="28"/>
      <c r="J10" s="2">
        <f t="shared" si="2"/>
        <v>-49502</v>
      </c>
      <c r="K10" s="28">
        <f t="shared" si="4"/>
        <v>-49502</v>
      </c>
    </row>
    <row r="11" spans="1:15" x14ac:dyDescent="0.25">
      <c r="A11" s="3">
        <f>'Données brutes'!A7+'Données brutes'!B7</f>
        <v>43132.104166666664</v>
      </c>
      <c r="B11" s="2">
        <f>'Données brutes'!C7*$E$2</f>
        <v>62478</v>
      </c>
      <c r="C11" s="8">
        <f>'Données brutes'!J7*Calculatrice!$C$2+'Données brutes'!K7*Calculatrice!$B$2+'Données brutes'!L7+'Données brutes'!N7*Calculatrice!$D$2</f>
        <v>12842</v>
      </c>
      <c r="D11" s="2">
        <f t="shared" si="3"/>
        <v>-49636</v>
      </c>
      <c r="E11" s="8">
        <f>IF(ABS(D11)&lt;'Le jeu'!$E$6*1000,D11,SIGN(D11)*'Le jeu'!$E$6*1000)</f>
        <v>0</v>
      </c>
      <c r="F11" s="8">
        <f t="shared" si="0"/>
        <v>-49636</v>
      </c>
      <c r="G11" s="28">
        <f>IF(F11&lt;0,'Le jeu'!$E$7*INT(Calculatrice!F11/1000),0)</f>
        <v>0</v>
      </c>
      <c r="H11" s="8">
        <f t="shared" si="1"/>
        <v>-49636</v>
      </c>
      <c r="I11" s="28"/>
      <c r="J11" s="2">
        <f t="shared" si="2"/>
        <v>-49636</v>
      </c>
      <c r="K11" s="28">
        <f t="shared" si="4"/>
        <v>-49636</v>
      </c>
    </row>
    <row r="12" spans="1:15" x14ac:dyDescent="0.25">
      <c r="A12" s="3">
        <f>'Données brutes'!A8+'Données brutes'!B8</f>
        <v>43132.125</v>
      </c>
      <c r="B12" s="2">
        <f>'Données brutes'!C8*$E$2</f>
        <v>60632</v>
      </c>
      <c r="C12" s="8">
        <f>'Données brutes'!J8*Calculatrice!$C$2+'Données brutes'!K8*Calculatrice!$B$2+'Données brutes'!L8+'Données brutes'!N8*Calculatrice!$D$2</f>
        <v>12527</v>
      </c>
      <c r="D12" s="2">
        <f t="shared" si="3"/>
        <v>-48105</v>
      </c>
      <c r="E12" s="8">
        <f>IF(ABS(D12)&lt;'Le jeu'!$E$6*1000,D12,SIGN(D12)*'Le jeu'!$E$6*1000)</f>
        <v>0</v>
      </c>
      <c r="F12" s="8">
        <f t="shared" si="0"/>
        <v>-48105</v>
      </c>
      <c r="G12" s="28">
        <f>IF(F12&lt;0,'Le jeu'!$E$7*INT(Calculatrice!F12/1000),0)</f>
        <v>0</v>
      </c>
      <c r="H12" s="8">
        <f t="shared" si="1"/>
        <v>-48105</v>
      </c>
      <c r="I12" s="28"/>
      <c r="J12" s="2">
        <f t="shared" si="2"/>
        <v>-48105</v>
      </c>
      <c r="K12" s="28">
        <f t="shared" si="4"/>
        <v>-48105</v>
      </c>
    </row>
    <row r="13" spans="1:15" x14ac:dyDescent="0.25">
      <c r="A13" s="3">
        <f>'Données brutes'!A9+'Données brutes'!B9</f>
        <v>43132.145833333336</v>
      </c>
      <c r="B13" s="2">
        <f>'Données brutes'!C9*$E$2</f>
        <v>59641</v>
      </c>
      <c r="C13" s="8">
        <f>'Données brutes'!J9*Calculatrice!$C$2+'Données brutes'!K9*Calculatrice!$B$2+'Données brutes'!L9+'Données brutes'!N9*Calculatrice!$D$2</f>
        <v>12401</v>
      </c>
      <c r="D13" s="2">
        <f t="shared" si="3"/>
        <v>-47240</v>
      </c>
      <c r="E13" s="8">
        <f>IF(ABS(D13)&lt;'Le jeu'!$E$6*1000,D13,SIGN(D13)*'Le jeu'!$E$6*1000)</f>
        <v>0</v>
      </c>
      <c r="F13" s="8">
        <f t="shared" si="0"/>
        <v>-47240</v>
      </c>
      <c r="G13" s="28">
        <f>IF(F13&lt;0,'Le jeu'!$E$7*INT(Calculatrice!F13/1000),0)</f>
        <v>0</v>
      </c>
      <c r="H13" s="8">
        <f t="shared" si="1"/>
        <v>-47240</v>
      </c>
      <c r="I13" s="28"/>
      <c r="J13" s="2">
        <f t="shared" si="2"/>
        <v>-47240</v>
      </c>
      <c r="K13" s="28">
        <f t="shared" si="4"/>
        <v>-47240</v>
      </c>
    </row>
    <row r="14" spans="1:15" x14ac:dyDescent="0.25">
      <c r="A14" s="3">
        <f>'Données brutes'!A10+'Données brutes'!B10</f>
        <v>43132.166666666664</v>
      </c>
      <c r="B14" s="2">
        <f>'Données brutes'!C10*$E$2</f>
        <v>58812</v>
      </c>
      <c r="C14" s="8">
        <f>'Données brutes'!J10*Calculatrice!$C$2+'Données brutes'!K10*Calculatrice!$B$2+'Données brutes'!L10+'Données brutes'!N10*Calculatrice!$D$2</f>
        <v>12371</v>
      </c>
      <c r="D14" s="2">
        <f t="shared" si="3"/>
        <v>-46441</v>
      </c>
      <c r="E14" s="8">
        <f>IF(ABS(D14)&lt;'Le jeu'!$E$6*1000,D14,SIGN(D14)*'Le jeu'!$E$6*1000)</f>
        <v>0</v>
      </c>
      <c r="F14" s="8">
        <f t="shared" si="0"/>
        <v>-46441</v>
      </c>
      <c r="G14" s="28">
        <f>IF(F14&lt;0,'Le jeu'!$E$7*INT(Calculatrice!F14/1000),0)</f>
        <v>0</v>
      </c>
      <c r="H14" s="8">
        <f t="shared" si="1"/>
        <v>-46441</v>
      </c>
      <c r="I14" s="28"/>
      <c r="J14" s="2">
        <f t="shared" si="2"/>
        <v>-46441</v>
      </c>
      <c r="K14" s="28">
        <f t="shared" si="4"/>
        <v>-46441</v>
      </c>
    </row>
    <row r="15" spans="1:15" x14ac:dyDescent="0.25">
      <c r="A15" s="3">
        <f>'Données brutes'!A11+'Données brutes'!B11</f>
        <v>43132.1875</v>
      </c>
      <c r="B15" s="2">
        <f>'Données brutes'!C11*$E$2</f>
        <v>58915</v>
      </c>
      <c r="C15" s="8">
        <f>'Données brutes'!J11*Calculatrice!$C$2+'Données brutes'!K11*Calculatrice!$B$2+'Données brutes'!L11+'Données brutes'!N11*Calculatrice!$D$2</f>
        <v>12796</v>
      </c>
      <c r="D15" s="2">
        <f t="shared" si="3"/>
        <v>-46119</v>
      </c>
      <c r="E15" s="8">
        <f>IF(ABS(D15)&lt;'Le jeu'!$E$6*1000,D15,SIGN(D15)*'Le jeu'!$E$6*1000)</f>
        <v>0</v>
      </c>
      <c r="F15" s="8">
        <f t="shared" si="0"/>
        <v>-46119</v>
      </c>
      <c r="G15" s="28">
        <f>IF(F15&lt;0,'Le jeu'!$E$7*INT(Calculatrice!F15/1000),0)</f>
        <v>0</v>
      </c>
      <c r="H15" s="8">
        <f t="shared" si="1"/>
        <v>-46119</v>
      </c>
      <c r="I15" s="28"/>
      <c r="J15" s="2">
        <f t="shared" si="2"/>
        <v>-46119</v>
      </c>
      <c r="K15" s="28">
        <f t="shared" si="4"/>
        <v>-46119</v>
      </c>
      <c r="L15">
        <f>-0.5*0.000001*SUMIF(Calculatrice!E6:E1349,"&lt;0")</f>
        <v>0</v>
      </c>
    </row>
    <row r="16" spans="1:15" x14ac:dyDescent="0.25">
      <c r="A16" s="3">
        <f>'Données brutes'!A12+'Données brutes'!B12</f>
        <v>43132.208333333336</v>
      </c>
      <c r="B16" s="2">
        <f>'Données brutes'!C12*$E$2</f>
        <v>59146</v>
      </c>
      <c r="C16" s="8">
        <f>'Données brutes'!J12*Calculatrice!$C$2+'Données brutes'!K12*Calculatrice!$B$2+'Données brutes'!L12+'Données brutes'!N12*Calculatrice!$D$2</f>
        <v>13242</v>
      </c>
      <c r="D16" s="2">
        <f t="shared" si="3"/>
        <v>-45904</v>
      </c>
      <c r="E16" s="8">
        <f>IF(ABS(D16)&lt;'Le jeu'!$E$6*1000,D16,SIGN(D16)*'Le jeu'!$E$6*1000)</f>
        <v>0</v>
      </c>
      <c r="F16" s="8">
        <f t="shared" si="0"/>
        <v>-45904</v>
      </c>
      <c r="G16" s="28">
        <f>IF(F16&lt;0,'Le jeu'!$E$7*INT(Calculatrice!F16/1000),0)</f>
        <v>0</v>
      </c>
      <c r="H16" s="8">
        <f t="shared" si="1"/>
        <v>-45904</v>
      </c>
      <c r="I16" s="28"/>
      <c r="J16" s="2">
        <f t="shared" si="2"/>
        <v>-45904</v>
      </c>
      <c r="K16" s="28">
        <f t="shared" si="4"/>
        <v>-45904</v>
      </c>
    </row>
    <row r="17" spans="1:11" x14ac:dyDescent="0.25">
      <c r="A17" s="3">
        <f>'Données brutes'!A13+'Données brutes'!B13</f>
        <v>43132.229166666664</v>
      </c>
      <c r="B17" s="2">
        <f>'Données brutes'!C13*$E$2</f>
        <v>61197</v>
      </c>
      <c r="C17" s="8">
        <f>'Données brutes'!J13*Calculatrice!$C$2+'Données brutes'!K13*Calculatrice!$B$2+'Données brutes'!L13+'Données brutes'!N13*Calculatrice!$D$2</f>
        <v>13395</v>
      </c>
      <c r="D17" s="2">
        <f t="shared" si="3"/>
        <v>-47802</v>
      </c>
      <c r="E17" s="8">
        <f>IF(ABS(D17)&lt;'Le jeu'!$E$6*1000,D17,SIGN(D17)*'Le jeu'!$E$6*1000)</f>
        <v>0</v>
      </c>
      <c r="F17" s="8">
        <f t="shared" si="0"/>
        <v>-47802</v>
      </c>
      <c r="G17" s="28">
        <f>IF(F17&lt;0,'Le jeu'!$E$7*INT(Calculatrice!F17/1000),0)</f>
        <v>0</v>
      </c>
      <c r="H17" s="8">
        <f t="shared" si="1"/>
        <v>-47802</v>
      </c>
      <c r="I17" s="28"/>
      <c r="J17" s="2">
        <f t="shared" si="2"/>
        <v>-47802</v>
      </c>
      <c r="K17" s="28">
        <f t="shared" si="4"/>
        <v>-47802</v>
      </c>
    </row>
    <row r="18" spans="1:11" x14ac:dyDescent="0.25">
      <c r="A18" s="3">
        <f>'Données brutes'!A14+'Données brutes'!B14</f>
        <v>43132.25</v>
      </c>
      <c r="B18" s="2">
        <f>'Données brutes'!C14*$E$2</f>
        <v>63046</v>
      </c>
      <c r="C18" s="8">
        <f>'Données brutes'!J14*Calculatrice!$C$2+'Données brutes'!K14*Calculatrice!$B$2+'Données brutes'!L14+'Données brutes'!N14*Calculatrice!$D$2</f>
        <v>14158</v>
      </c>
      <c r="D18" s="2">
        <f t="shared" si="3"/>
        <v>-48888</v>
      </c>
      <c r="E18" s="8">
        <f>IF(ABS(D18)&lt;'Le jeu'!$E$6*1000,D18,SIGN(D18)*'Le jeu'!$E$6*1000)</f>
        <v>0</v>
      </c>
      <c r="F18" s="8">
        <f t="shared" si="0"/>
        <v>-48888</v>
      </c>
      <c r="G18" s="28">
        <f>IF(F18&lt;0,'Le jeu'!$E$7*INT(Calculatrice!F18/1000),0)</f>
        <v>0</v>
      </c>
      <c r="H18" s="8">
        <f t="shared" si="1"/>
        <v>-48888</v>
      </c>
      <c r="I18" s="28"/>
      <c r="J18" s="2">
        <f t="shared" si="2"/>
        <v>-48888</v>
      </c>
      <c r="K18" s="28">
        <f t="shared" si="4"/>
        <v>-48888</v>
      </c>
    </row>
    <row r="19" spans="1:11" x14ac:dyDescent="0.25">
      <c r="A19" s="3">
        <f>'Données brutes'!A15+'Données brutes'!B15</f>
        <v>43132.270833333336</v>
      </c>
      <c r="B19" s="2">
        <f>'Données brutes'!C15*$E$2</f>
        <v>67242</v>
      </c>
      <c r="C19" s="8">
        <f>'Données brutes'!J15*Calculatrice!$C$2+'Données brutes'!K15*Calculatrice!$B$2+'Données brutes'!L15+'Données brutes'!N15*Calculatrice!$D$2</f>
        <v>15269</v>
      </c>
      <c r="D19" s="2">
        <f t="shared" si="3"/>
        <v>-51973</v>
      </c>
      <c r="E19" s="8">
        <f>IF(ABS(D19)&lt;'Le jeu'!$E$6*1000,D19,SIGN(D19)*'Le jeu'!$E$6*1000)</f>
        <v>0</v>
      </c>
      <c r="F19" s="8">
        <f t="shared" si="0"/>
        <v>-51973</v>
      </c>
      <c r="G19" s="28">
        <f>IF(F19&lt;0,'Le jeu'!$E$7*INT(Calculatrice!F19/1000),0)</f>
        <v>0</v>
      </c>
      <c r="H19" s="8">
        <f t="shared" si="1"/>
        <v>-51973</v>
      </c>
      <c r="I19" s="28"/>
      <c r="J19" s="2">
        <f t="shared" si="2"/>
        <v>-51973</v>
      </c>
      <c r="K19" s="28">
        <f t="shared" si="4"/>
        <v>-51973</v>
      </c>
    </row>
    <row r="20" spans="1:11" x14ac:dyDescent="0.25">
      <c r="A20" s="3">
        <f>'Données brutes'!A16+'Données brutes'!B16</f>
        <v>43132.291666666664</v>
      </c>
      <c r="B20" s="2">
        <f>'Données brutes'!C16*$E$2</f>
        <v>70616</v>
      </c>
      <c r="C20" s="8">
        <f>'Données brutes'!J16*Calculatrice!$C$2+'Données brutes'!K16*Calculatrice!$B$2+'Données brutes'!L16+'Données brutes'!N16*Calculatrice!$D$2</f>
        <v>15956</v>
      </c>
      <c r="D20" s="2">
        <f t="shared" si="3"/>
        <v>-54660</v>
      </c>
      <c r="E20" s="8">
        <f>IF(ABS(D20)&lt;'Le jeu'!$E$6*1000,D20,SIGN(D20)*'Le jeu'!$E$6*1000)</f>
        <v>0</v>
      </c>
      <c r="F20" s="8">
        <f t="shared" si="0"/>
        <v>-54660</v>
      </c>
      <c r="G20" s="28">
        <f>IF(F20&lt;0,'Le jeu'!$E$7*INT(Calculatrice!F20/1000),0)</f>
        <v>0</v>
      </c>
      <c r="H20" s="8">
        <f t="shared" si="1"/>
        <v>-54660</v>
      </c>
      <c r="I20" s="28"/>
      <c r="J20" s="2">
        <f t="shared" si="2"/>
        <v>-54660</v>
      </c>
      <c r="K20" s="28">
        <f t="shared" si="4"/>
        <v>-54660</v>
      </c>
    </row>
    <row r="21" spans="1:11" x14ac:dyDescent="0.25">
      <c r="A21" s="3">
        <f>'Données brutes'!A17+'Données brutes'!B17</f>
        <v>43132.3125</v>
      </c>
      <c r="B21" s="2">
        <f>'Données brutes'!C17*$E$2</f>
        <v>74284</v>
      </c>
      <c r="C21" s="8">
        <f>'Données brutes'!J17*Calculatrice!$C$2+'Données brutes'!K17*Calculatrice!$B$2+'Données brutes'!L17+'Données brutes'!N17*Calculatrice!$D$2</f>
        <v>18954</v>
      </c>
      <c r="D21" s="2">
        <f t="shared" si="3"/>
        <v>-55330</v>
      </c>
      <c r="E21" s="8">
        <f>IF(ABS(D21)&lt;'Le jeu'!$E$6*1000,D21,SIGN(D21)*'Le jeu'!$E$6*1000)</f>
        <v>0</v>
      </c>
      <c r="F21" s="8">
        <f t="shared" si="0"/>
        <v>-55330</v>
      </c>
      <c r="G21" s="28">
        <f>IF(F21&lt;0,'Le jeu'!$E$7*INT(Calculatrice!F21/1000),0)</f>
        <v>0</v>
      </c>
      <c r="H21" s="8">
        <f t="shared" si="1"/>
        <v>-55330</v>
      </c>
      <c r="I21" s="28"/>
      <c r="J21" s="2">
        <f t="shared" si="2"/>
        <v>-55330</v>
      </c>
      <c r="K21" s="28">
        <f t="shared" si="4"/>
        <v>-55330</v>
      </c>
    </row>
    <row r="22" spans="1:11" x14ac:dyDescent="0.25">
      <c r="A22" s="3">
        <f>'Données brutes'!A18+'Données brutes'!B18</f>
        <v>43132.333333333336</v>
      </c>
      <c r="B22" s="2">
        <f>'Données brutes'!C18*$E$2</f>
        <v>75932</v>
      </c>
      <c r="C22" s="8">
        <f>'Données brutes'!J18*Calculatrice!$C$2+'Données brutes'!K18*Calculatrice!$B$2+'Données brutes'!L18+'Données brutes'!N18*Calculatrice!$D$2</f>
        <v>19819</v>
      </c>
      <c r="D22" s="2">
        <f t="shared" si="3"/>
        <v>-56113</v>
      </c>
      <c r="E22" s="8">
        <f>IF(ABS(D22)&lt;'Le jeu'!$E$6*1000,D22,SIGN(D22)*'Le jeu'!$E$6*1000)</f>
        <v>0</v>
      </c>
      <c r="F22" s="8">
        <f t="shared" si="0"/>
        <v>-56113</v>
      </c>
      <c r="G22" s="28">
        <f>IF(F22&lt;0,'Le jeu'!$E$7*INT(Calculatrice!F22/1000),0)</f>
        <v>0</v>
      </c>
      <c r="H22" s="8">
        <f t="shared" si="1"/>
        <v>-56113</v>
      </c>
      <c r="I22" s="28"/>
      <c r="J22" s="2">
        <f t="shared" si="2"/>
        <v>-56113</v>
      </c>
      <c r="K22" s="28">
        <f t="shared" si="4"/>
        <v>-56113</v>
      </c>
    </row>
    <row r="23" spans="1:11" x14ac:dyDescent="0.25">
      <c r="A23" s="3">
        <f>'Données brutes'!A19+'Données brutes'!B19</f>
        <v>43132.354166666664</v>
      </c>
      <c r="B23" s="2">
        <f>'Données brutes'!C19*$E$2</f>
        <v>75799</v>
      </c>
      <c r="C23" s="8">
        <f>'Données brutes'!J19*Calculatrice!$C$2+'Données brutes'!K19*Calculatrice!$B$2+'Données brutes'!L19+'Données brutes'!N19*Calculatrice!$D$2</f>
        <v>19945</v>
      </c>
      <c r="D23" s="2">
        <f t="shared" si="3"/>
        <v>-55854</v>
      </c>
      <c r="E23" s="8">
        <f>IF(ABS(D23)&lt;'Le jeu'!$E$6*1000,D23,SIGN(D23)*'Le jeu'!$E$6*1000)</f>
        <v>0</v>
      </c>
      <c r="F23" s="8">
        <f t="shared" si="0"/>
        <v>-55854</v>
      </c>
      <c r="G23" s="28">
        <f>IF(F23&lt;0,'Le jeu'!$E$7*INT(Calculatrice!F23/1000),0)</f>
        <v>0</v>
      </c>
      <c r="H23" s="8">
        <f t="shared" si="1"/>
        <v>-55854</v>
      </c>
      <c r="I23" s="28"/>
      <c r="J23" s="2">
        <f t="shared" si="2"/>
        <v>-55854</v>
      </c>
      <c r="K23" s="28">
        <f t="shared" si="4"/>
        <v>-55854</v>
      </c>
    </row>
    <row r="24" spans="1:11" x14ac:dyDescent="0.25">
      <c r="A24" s="3">
        <f>'Données brutes'!A20+'Données brutes'!B20</f>
        <v>43132.375</v>
      </c>
      <c r="B24" s="2">
        <f>'Données brutes'!C20*$E$2</f>
        <v>76213</v>
      </c>
      <c r="C24" s="8">
        <f>'Données brutes'!J20*Calculatrice!$C$2+'Données brutes'!K20*Calculatrice!$B$2+'Données brutes'!L20+'Données brutes'!N20*Calculatrice!$D$2</f>
        <v>19901</v>
      </c>
      <c r="D24" s="2">
        <f t="shared" si="3"/>
        <v>-56312</v>
      </c>
      <c r="E24" s="8">
        <f>IF(ABS(D24)&lt;'Le jeu'!$E$6*1000,D24,SIGN(D24)*'Le jeu'!$E$6*1000)</f>
        <v>0</v>
      </c>
      <c r="F24" s="8">
        <f t="shared" si="0"/>
        <v>-56312</v>
      </c>
      <c r="G24" s="28">
        <f>IF(F24&lt;0,'Le jeu'!$E$7*INT(Calculatrice!F24/1000),0)</f>
        <v>0</v>
      </c>
      <c r="H24" s="8">
        <f t="shared" si="1"/>
        <v>-56312</v>
      </c>
      <c r="I24" s="28"/>
      <c r="J24" s="2">
        <f t="shared" si="2"/>
        <v>-56312</v>
      </c>
      <c r="K24" s="28">
        <f t="shared" si="4"/>
        <v>-56312</v>
      </c>
    </row>
    <row r="25" spans="1:11" x14ac:dyDescent="0.25">
      <c r="A25" s="3">
        <f>'Données brutes'!A21+'Données brutes'!B21</f>
        <v>43132.395833333336</v>
      </c>
      <c r="B25" s="2">
        <f>'Données brutes'!C21*$E$2</f>
        <v>76506</v>
      </c>
      <c r="C25" s="8">
        <f>'Données brutes'!J21*Calculatrice!$C$2+'Données brutes'!K21*Calculatrice!$B$2+'Données brutes'!L21+'Données brutes'!N21*Calculatrice!$D$2</f>
        <v>20598</v>
      </c>
      <c r="D25" s="2">
        <f t="shared" si="3"/>
        <v>-55908</v>
      </c>
      <c r="E25" s="8">
        <f>IF(ABS(D25)&lt;'Le jeu'!$E$6*1000,D25,SIGN(D25)*'Le jeu'!$E$6*1000)</f>
        <v>0</v>
      </c>
      <c r="F25" s="8">
        <f t="shared" si="0"/>
        <v>-55908</v>
      </c>
      <c r="G25" s="28">
        <f>IF(F25&lt;0,'Le jeu'!$E$7*INT(Calculatrice!F25/1000),0)</f>
        <v>0</v>
      </c>
      <c r="H25" s="8">
        <f t="shared" si="1"/>
        <v>-55908</v>
      </c>
      <c r="I25" s="28"/>
      <c r="J25" s="2">
        <f t="shared" si="2"/>
        <v>-55908</v>
      </c>
      <c r="K25" s="28">
        <f t="shared" si="4"/>
        <v>-55908</v>
      </c>
    </row>
    <row r="26" spans="1:11" x14ac:dyDescent="0.25">
      <c r="A26" s="3">
        <f>'Données brutes'!A22+'Données brutes'!B22</f>
        <v>43132.416666666664</v>
      </c>
      <c r="B26" s="2">
        <f>'Données brutes'!C22*$E$2</f>
        <v>76467</v>
      </c>
      <c r="C26" s="8">
        <f>'Données brutes'!J22*Calculatrice!$C$2+'Données brutes'!K22*Calculatrice!$B$2+'Données brutes'!L22+'Données brutes'!N22*Calculatrice!$D$2</f>
        <v>20859</v>
      </c>
      <c r="D26" s="2">
        <f t="shared" si="3"/>
        <v>-55608</v>
      </c>
      <c r="E26" s="8">
        <f>IF(ABS(D26)&lt;'Le jeu'!$E$6*1000,D26,SIGN(D26)*'Le jeu'!$E$6*1000)</f>
        <v>0</v>
      </c>
      <c r="F26" s="8">
        <f t="shared" si="0"/>
        <v>-55608</v>
      </c>
      <c r="G26" s="28">
        <f>IF(F26&lt;0,'Le jeu'!$E$7*INT(Calculatrice!F26/1000),0)</f>
        <v>0</v>
      </c>
      <c r="H26" s="8">
        <f t="shared" si="1"/>
        <v>-55608</v>
      </c>
      <c r="I26" s="28"/>
      <c r="J26" s="2">
        <f t="shared" si="2"/>
        <v>-55608</v>
      </c>
      <c r="K26" s="28">
        <f t="shared" si="4"/>
        <v>-55608</v>
      </c>
    </row>
    <row r="27" spans="1:11" x14ac:dyDescent="0.25">
      <c r="A27" s="3">
        <f>'Données brutes'!A23+'Données brutes'!B23</f>
        <v>43132.4375</v>
      </c>
      <c r="B27" s="2">
        <f>'Données brutes'!C23*$E$2</f>
        <v>76195</v>
      </c>
      <c r="C27" s="8">
        <f>'Données brutes'!J23*Calculatrice!$C$2+'Données brutes'!K23*Calculatrice!$B$2+'Données brutes'!L23+'Données brutes'!N23*Calculatrice!$D$2</f>
        <v>20593</v>
      </c>
      <c r="D27" s="2">
        <f t="shared" si="3"/>
        <v>-55602</v>
      </c>
      <c r="E27" s="8">
        <f>IF(ABS(D27)&lt;'Le jeu'!$E$6*1000,D27,SIGN(D27)*'Le jeu'!$E$6*1000)</f>
        <v>0</v>
      </c>
      <c r="F27" s="8">
        <f t="shared" si="0"/>
        <v>-55602</v>
      </c>
      <c r="G27" s="28">
        <f>IF(F27&lt;0,'Le jeu'!$E$7*INT(Calculatrice!F27/1000),0)</f>
        <v>0</v>
      </c>
      <c r="H27" s="8">
        <f t="shared" si="1"/>
        <v>-55602</v>
      </c>
      <c r="I27" s="28"/>
      <c r="J27" s="2">
        <f t="shared" si="2"/>
        <v>-55602</v>
      </c>
      <c r="K27" s="28">
        <f t="shared" si="4"/>
        <v>-55602</v>
      </c>
    </row>
    <row r="28" spans="1:11" x14ac:dyDescent="0.25">
      <c r="A28" s="3">
        <f>'Données brutes'!A24+'Données brutes'!B24</f>
        <v>43132.458333333336</v>
      </c>
      <c r="B28" s="2">
        <f>'Données brutes'!C24*$E$2</f>
        <v>75959</v>
      </c>
      <c r="C28" s="8">
        <f>'Données brutes'!J24*Calculatrice!$C$2+'Données brutes'!K24*Calculatrice!$B$2+'Données brutes'!L24+'Données brutes'!N24*Calculatrice!$D$2</f>
        <v>20506</v>
      </c>
      <c r="D28" s="2">
        <f t="shared" si="3"/>
        <v>-55453</v>
      </c>
      <c r="E28" s="8">
        <f>IF(ABS(D28)&lt;'Le jeu'!$E$6*1000,D28,SIGN(D28)*'Le jeu'!$E$6*1000)</f>
        <v>0</v>
      </c>
      <c r="F28" s="8">
        <f t="shared" si="0"/>
        <v>-55453</v>
      </c>
      <c r="G28" s="28">
        <f>IF(F28&lt;0,'Le jeu'!$E$7*INT(Calculatrice!F28/1000),0)</f>
        <v>0</v>
      </c>
      <c r="H28" s="8">
        <f t="shared" si="1"/>
        <v>-55453</v>
      </c>
      <c r="I28" s="28"/>
      <c r="J28" s="2">
        <f t="shared" si="2"/>
        <v>-55453</v>
      </c>
      <c r="K28" s="28">
        <f t="shared" si="4"/>
        <v>-55453</v>
      </c>
    </row>
    <row r="29" spans="1:11" x14ac:dyDescent="0.25">
      <c r="A29" s="3">
        <f>'Données brutes'!A25+'Données brutes'!B25</f>
        <v>43132.479166666664</v>
      </c>
      <c r="B29" s="2">
        <f>'Données brutes'!C25*$E$2</f>
        <v>76221</v>
      </c>
      <c r="C29" s="8">
        <f>'Données brutes'!J25*Calculatrice!$C$2+'Données brutes'!K25*Calculatrice!$B$2+'Données brutes'!L25+'Données brutes'!N25*Calculatrice!$D$2</f>
        <v>20457</v>
      </c>
      <c r="D29" s="2">
        <f t="shared" si="3"/>
        <v>-55764</v>
      </c>
      <c r="E29" s="8">
        <f>IF(ABS(D29)&lt;'Le jeu'!$E$6*1000,D29,SIGN(D29)*'Le jeu'!$E$6*1000)</f>
        <v>0</v>
      </c>
      <c r="F29" s="8">
        <f t="shared" si="0"/>
        <v>-55764</v>
      </c>
      <c r="G29" s="28">
        <f>IF(F29&lt;0,'Le jeu'!$E$7*INT(Calculatrice!F29/1000),0)</f>
        <v>0</v>
      </c>
      <c r="H29" s="8">
        <f t="shared" si="1"/>
        <v>-55764</v>
      </c>
      <c r="I29" s="28"/>
      <c r="J29" s="2">
        <f t="shared" si="2"/>
        <v>-55764</v>
      </c>
      <c r="K29" s="28">
        <f t="shared" si="4"/>
        <v>-55764</v>
      </c>
    </row>
    <row r="30" spans="1:11" x14ac:dyDescent="0.25">
      <c r="A30" s="3">
        <f>'Données brutes'!A26+'Données brutes'!B26</f>
        <v>43132.5</v>
      </c>
      <c r="B30" s="2">
        <f>'Données brutes'!C26*$E$2</f>
        <v>76283</v>
      </c>
      <c r="C30" s="8">
        <f>'Données brutes'!J26*Calculatrice!$C$2+'Données brutes'!K26*Calculatrice!$B$2+'Données brutes'!L26+'Données brutes'!N26*Calculatrice!$D$2</f>
        <v>20309</v>
      </c>
      <c r="D30" s="2">
        <f t="shared" si="3"/>
        <v>-55974</v>
      </c>
      <c r="E30" s="8">
        <f>IF(ABS(D30)&lt;'Le jeu'!$E$6*1000,D30,SIGN(D30)*'Le jeu'!$E$6*1000)</f>
        <v>0</v>
      </c>
      <c r="F30" s="8">
        <f t="shared" si="0"/>
        <v>-55974</v>
      </c>
      <c r="G30" s="28">
        <f>IF(F30&lt;0,'Le jeu'!$E$7*INT(Calculatrice!F30/1000),0)</f>
        <v>0</v>
      </c>
      <c r="H30" s="8">
        <f t="shared" si="1"/>
        <v>-55974</v>
      </c>
      <c r="I30" s="28"/>
      <c r="J30" s="2">
        <f t="shared" si="2"/>
        <v>-55974</v>
      </c>
      <c r="K30" s="28">
        <f t="shared" si="4"/>
        <v>-55974</v>
      </c>
    </row>
    <row r="31" spans="1:11" x14ac:dyDescent="0.25">
      <c r="A31" s="3">
        <f>'Données brutes'!A27+'Données brutes'!B27</f>
        <v>43132.520833333336</v>
      </c>
      <c r="B31" s="2">
        <f>'Données brutes'!C27*$E$2</f>
        <v>75536</v>
      </c>
      <c r="C31" s="8">
        <f>'Données brutes'!J27*Calculatrice!$C$2+'Données brutes'!K27*Calculatrice!$B$2+'Données brutes'!L27+'Données brutes'!N27*Calculatrice!$D$2</f>
        <v>19742</v>
      </c>
      <c r="D31" s="2">
        <f t="shared" si="3"/>
        <v>-55794</v>
      </c>
      <c r="E31" s="8">
        <f>IF(ABS(D31)&lt;'Le jeu'!$E$6*1000,D31,SIGN(D31)*'Le jeu'!$E$6*1000)</f>
        <v>0</v>
      </c>
      <c r="F31" s="8">
        <f t="shared" si="0"/>
        <v>-55794</v>
      </c>
      <c r="G31" s="28">
        <f>IF(F31&lt;0,'Le jeu'!$E$7*INT(Calculatrice!F31/1000),0)</f>
        <v>0</v>
      </c>
      <c r="H31" s="8">
        <f t="shared" si="1"/>
        <v>-55794</v>
      </c>
      <c r="I31" s="28"/>
      <c r="J31" s="2">
        <f t="shared" si="2"/>
        <v>-55794</v>
      </c>
      <c r="K31" s="28">
        <f t="shared" si="4"/>
        <v>-55794</v>
      </c>
    </row>
    <row r="32" spans="1:11" x14ac:dyDescent="0.25">
      <c r="A32" s="3">
        <f>'Données brutes'!A28+'Données brutes'!B28</f>
        <v>43132.541666666664</v>
      </c>
      <c r="B32" s="2">
        <f>'Données brutes'!C28*$E$2</f>
        <v>75621</v>
      </c>
      <c r="C32" s="8">
        <f>'Données brutes'!J28*Calculatrice!$C$2+'Données brutes'!K28*Calculatrice!$B$2+'Données brutes'!L28+'Données brutes'!N28*Calculatrice!$D$2</f>
        <v>19629</v>
      </c>
      <c r="D32" s="2">
        <f t="shared" si="3"/>
        <v>-55992</v>
      </c>
      <c r="E32" s="8">
        <f>IF(ABS(D32)&lt;'Le jeu'!$E$6*1000,D32,SIGN(D32)*'Le jeu'!$E$6*1000)</f>
        <v>0</v>
      </c>
      <c r="F32" s="8">
        <f t="shared" si="0"/>
        <v>-55992</v>
      </c>
      <c r="G32" s="28">
        <f>IF(F32&lt;0,'Le jeu'!$E$7*INT(Calculatrice!F32/1000),0)</f>
        <v>0</v>
      </c>
      <c r="H32" s="8">
        <f t="shared" si="1"/>
        <v>-55992</v>
      </c>
      <c r="I32" s="28"/>
      <c r="J32" s="2">
        <f t="shared" si="2"/>
        <v>-55992</v>
      </c>
      <c r="K32" s="28">
        <f t="shared" si="4"/>
        <v>-55992</v>
      </c>
    </row>
    <row r="33" spans="1:11" x14ac:dyDescent="0.25">
      <c r="A33" s="3">
        <f>'Données brutes'!A29+'Données brutes'!B29</f>
        <v>43132.5625</v>
      </c>
      <c r="B33" s="2">
        <f>'Données brutes'!C29*$E$2</f>
        <v>74549</v>
      </c>
      <c r="C33" s="8">
        <f>'Données brutes'!J29*Calculatrice!$C$2+'Données brutes'!K29*Calculatrice!$B$2+'Données brutes'!L29+'Données brutes'!N29*Calculatrice!$D$2</f>
        <v>18951</v>
      </c>
      <c r="D33" s="2">
        <f t="shared" si="3"/>
        <v>-55598</v>
      </c>
      <c r="E33" s="8">
        <f>IF(ABS(D33)&lt;'Le jeu'!$E$6*1000,D33,SIGN(D33)*'Le jeu'!$E$6*1000)</f>
        <v>0</v>
      </c>
      <c r="F33" s="8">
        <f t="shared" si="0"/>
        <v>-55598</v>
      </c>
      <c r="G33" s="28">
        <f>IF(F33&lt;0,'Le jeu'!$E$7*INT(Calculatrice!F33/1000),0)</f>
        <v>0</v>
      </c>
      <c r="H33" s="8">
        <f t="shared" si="1"/>
        <v>-55598</v>
      </c>
      <c r="I33" s="28"/>
      <c r="J33" s="2">
        <f t="shared" si="2"/>
        <v>-55598</v>
      </c>
      <c r="K33" s="28">
        <f t="shared" si="4"/>
        <v>-55598</v>
      </c>
    </row>
    <row r="34" spans="1:11" x14ac:dyDescent="0.25">
      <c r="A34" s="3">
        <f>'Données brutes'!A30+'Données brutes'!B30</f>
        <v>43132.583333333336</v>
      </c>
      <c r="B34" s="2">
        <f>'Données brutes'!C30*$E$2</f>
        <v>73741</v>
      </c>
      <c r="C34" s="8">
        <f>'Données brutes'!J30*Calculatrice!$C$2+'Données brutes'!K30*Calculatrice!$B$2+'Données brutes'!L30+'Données brutes'!N30*Calculatrice!$D$2</f>
        <v>18349</v>
      </c>
      <c r="D34" s="2">
        <f t="shared" si="3"/>
        <v>-55392</v>
      </c>
      <c r="E34" s="8">
        <f>IF(ABS(D34)&lt;'Le jeu'!$E$6*1000,D34,SIGN(D34)*'Le jeu'!$E$6*1000)</f>
        <v>0</v>
      </c>
      <c r="F34" s="8">
        <f t="shared" si="0"/>
        <v>-55392</v>
      </c>
      <c r="G34" s="28">
        <f>IF(F34&lt;0,'Le jeu'!$E$7*INT(Calculatrice!F34/1000),0)</f>
        <v>0</v>
      </c>
      <c r="H34" s="8">
        <f t="shared" si="1"/>
        <v>-55392</v>
      </c>
      <c r="I34" s="28"/>
      <c r="J34" s="2">
        <f t="shared" si="2"/>
        <v>-55392</v>
      </c>
      <c r="K34" s="28">
        <f t="shared" si="4"/>
        <v>-55392</v>
      </c>
    </row>
    <row r="35" spans="1:11" x14ac:dyDescent="0.25">
      <c r="A35" s="3">
        <f>'Données brutes'!A31+'Données brutes'!B31</f>
        <v>43132.604166666664</v>
      </c>
      <c r="B35" s="2">
        <f>'Données brutes'!C31*$E$2</f>
        <v>72976</v>
      </c>
      <c r="C35" s="8">
        <f>'Données brutes'!J31*Calculatrice!$C$2+'Données brutes'!K31*Calculatrice!$B$2+'Données brutes'!L31+'Données brutes'!N31*Calculatrice!$D$2</f>
        <v>17592</v>
      </c>
      <c r="D35" s="2">
        <f t="shared" si="3"/>
        <v>-55384</v>
      </c>
      <c r="E35" s="8">
        <f>IF(ABS(D35)&lt;'Le jeu'!$E$6*1000,D35,SIGN(D35)*'Le jeu'!$E$6*1000)</f>
        <v>0</v>
      </c>
      <c r="F35" s="8">
        <f t="shared" si="0"/>
        <v>-55384</v>
      </c>
      <c r="G35" s="28">
        <f>IF(F35&lt;0,'Le jeu'!$E$7*INT(Calculatrice!F35/1000),0)</f>
        <v>0</v>
      </c>
      <c r="H35" s="8">
        <f t="shared" si="1"/>
        <v>-55384</v>
      </c>
      <c r="I35" s="28"/>
      <c r="J35" s="2">
        <f t="shared" si="2"/>
        <v>-55384</v>
      </c>
      <c r="K35" s="28">
        <f t="shared" si="4"/>
        <v>-55384</v>
      </c>
    </row>
    <row r="36" spans="1:11" x14ac:dyDescent="0.25">
      <c r="A36" s="3">
        <f>'Données brutes'!A32+'Données brutes'!B32</f>
        <v>43132.625</v>
      </c>
      <c r="B36" s="2">
        <f>'Données brutes'!C32*$E$2</f>
        <v>71488</v>
      </c>
      <c r="C36" s="8">
        <f>'Données brutes'!J32*Calculatrice!$C$2+'Données brutes'!K32*Calculatrice!$B$2+'Données brutes'!L32+'Données brutes'!N32*Calculatrice!$D$2</f>
        <v>16635</v>
      </c>
      <c r="D36" s="2">
        <f t="shared" si="3"/>
        <v>-54853</v>
      </c>
      <c r="E36" s="8">
        <f>IF(ABS(D36)&lt;'Le jeu'!$E$6*1000,D36,SIGN(D36)*'Le jeu'!$E$6*1000)</f>
        <v>0</v>
      </c>
      <c r="F36" s="8">
        <f t="shared" si="0"/>
        <v>-54853</v>
      </c>
      <c r="G36" s="28">
        <f>IF(F36&lt;0,'Le jeu'!$E$7*INT(Calculatrice!F36/1000),0)</f>
        <v>0</v>
      </c>
      <c r="H36" s="8">
        <f t="shared" si="1"/>
        <v>-54853</v>
      </c>
      <c r="I36" s="28"/>
      <c r="J36" s="2">
        <f t="shared" si="2"/>
        <v>-54853</v>
      </c>
      <c r="K36" s="28">
        <f t="shared" si="4"/>
        <v>-54853</v>
      </c>
    </row>
    <row r="37" spans="1:11" x14ac:dyDescent="0.25">
      <c r="A37" s="3">
        <f>'Données brutes'!A33+'Données brutes'!B33</f>
        <v>43132.645833333336</v>
      </c>
      <c r="B37" s="2">
        <f>'Données brutes'!C33*$E$2</f>
        <v>70798</v>
      </c>
      <c r="C37" s="8">
        <f>'Données brutes'!J33*Calculatrice!$C$2+'Données brutes'!K33*Calculatrice!$B$2+'Données brutes'!L33+'Données brutes'!N33*Calculatrice!$D$2</f>
        <v>16120</v>
      </c>
      <c r="D37" s="2">
        <f t="shared" si="3"/>
        <v>-54678</v>
      </c>
      <c r="E37" s="8">
        <f>IF(ABS(D37)&lt;'Le jeu'!$E$6*1000,D37,SIGN(D37)*'Le jeu'!$E$6*1000)</f>
        <v>0</v>
      </c>
      <c r="F37" s="8">
        <f t="shared" si="0"/>
        <v>-54678</v>
      </c>
      <c r="G37" s="28">
        <f>IF(F37&lt;0,'Le jeu'!$E$7*INT(Calculatrice!F37/1000),0)</f>
        <v>0</v>
      </c>
      <c r="H37" s="8">
        <f t="shared" si="1"/>
        <v>-54678</v>
      </c>
      <c r="I37" s="28"/>
      <c r="J37" s="2">
        <f t="shared" si="2"/>
        <v>-54678</v>
      </c>
      <c r="K37" s="28">
        <f t="shared" si="4"/>
        <v>-54678</v>
      </c>
    </row>
    <row r="38" spans="1:11" x14ac:dyDescent="0.25">
      <c r="A38" s="3">
        <f>'Données brutes'!A34+'Données brutes'!B34</f>
        <v>43132.666666666664</v>
      </c>
      <c r="B38" s="2">
        <f>'Données brutes'!C34*$E$2</f>
        <v>70157</v>
      </c>
      <c r="C38" s="8">
        <f>'Données brutes'!J34*Calculatrice!$C$2+'Données brutes'!K34*Calculatrice!$B$2+'Données brutes'!L34+'Données brutes'!N34*Calculatrice!$D$2</f>
        <v>15426</v>
      </c>
      <c r="D38" s="2">
        <f t="shared" si="3"/>
        <v>-54731</v>
      </c>
      <c r="E38" s="8">
        <f>IF(ABS(D38)&lt;'Le jeu'!$E$6*1000,D38,SIGN(D38)*'Le jeu'!$E$6*1000)</f>
        <v>0</v>
      </c>
      <c r="F38" s="8">
        <f t="shared" si="0"/>
        <v>-54731</v>
      </c>
      <c r="G38" s="28">
        <f>IF(F38&lt;0,'Le jeu'!$E$7*INT(Calculatrice!F38/1000),0)</f>
        <v>0</v>
      </c>
      <c r="H38" s="8">
        <f t="shared" si="1"/>
        <v>-54731</v>
      </c>
      <c r="I38" s="28"/>
      <c r="J38" s="2">
        <f t="shared" si="2"/>
        <v>-54731</v>
      </c>
      <c r="K38" s="28">
        <f t="shared" si="4"/>
        <v>-54731</v>
      </c>
    </row>
    <row r="39" spans="1:11" x14ac:dyDescent="0.25">
      <c r="A39" s="3">
        <f>'Données brutes'!A35+'Données brutes'!B35</f>
        <v>43132.6875</v>
      </c>
      <c r="B39" s="2">
        <f>'Données brutes'!C35*$E$2</f>
        <v>69847</v>
      </c>
      <c r="C39" s="8">
        <f>'Données brutes'!J35*Calculatrice!$C$2+'Données brutes'!K35*Calculatrice!$B$2+'Données brutes'!L35+'Données brutes'!N35*Calculatrice!$D$2</f>
        <v>15085</v>
      </c>
      <c r="D39" s="2">
        <f t="shared" si="3"/>
        <v>-54762</v>
      </c>
      <c r="E39" s="8">
        <f>IF(ABS(D39)&lt;'Le jeu'!$E$6*1000,D39,SIGN(D39)*'Le jeu'!$E$6*1000)</f>
        <v>0</v>
      </c>
      <c r="F39" s="8">
        <f t="shared" ref="F39:F102" si="5">D39-E39</f>
        <v>-54762</v>
      </c>
      <c r="G39" s="28">
        <f>IF(F39&lt;0,'Le jeu'!$E$7*INT(Calculatrice!F39/1000),0)</f>
        <v>0</v>
      </c>
      <c r="H39" s="8">
        <f t="shared" ref="H39:H102" si="6">F39-G39</f>
        <v>-54762</v>
      </c>
      <c r="I39" s="28"/>
      <c r="J39" s="2">
        <f t="shared" ref="J39:J102" si="7">H39-(I39-I40)*1000000/0.5</f>
        <v>-54762</v>
      </c>
      <c r="K39" s="28">
        <f t="shared" si="4"/>
        <v>-54762</v>
      </c>
    </row>
    <row r="40" spans="1:11" x14ac:dyDescent="0.25">
      <c r="A40" s="3">
        <f>'Données brutes'!A36+'Données brutes'!B36</f>
        <v>43132.708333333336</v>
      </c>
      <c r="B40" s="2">
        <f>'Données brutes'!C36*$E$2</f>
        <v>69853</v>
      </c>
      <c r="C40" s="8">
        <f>'Données brutes'!J36*Calculatrice!$C$2+'Données brutes'!K36*Calculatrice!$B$2+'Données brutes'!L36+'Données brutes'!N36*Calculatrice!$D$2</f>
        <v>14829</v>
      </c>
      <c r="D40" s="2">
        <f t="shared" si="3"/>
        <v>-55024</v>
      </c>
      <c r="E40" s="8">
        <f>IF(ABS(D40)&lt;'Le jeu'!$E$6*1000,D40,SIGN(D40)*'Le jeu'!$E$6*1000)</f>
        <v>0</v>
      </c>
      <c r="F40" s="8">
        <f t="shared" si="5"/>
        <v>-55024</v>
      </c>
      <c r="G40" s="28">
        <f>IF(F40&lt;0,'Le jeu'!$E$7*INT(Calculatrice!F40/1000),0)</f>
        <v>0</v>
      </c>
      <c r="H40" s="8">
        <f t="shared" si="6"/>
        <v>-55024</v>
      </c>
      <c r="I40" s="28"/>
      <c r="J40" s="2">
        <f t="shared" si="7"/>
        <v>-55024</v>
      </c>
      <c r="K40" s="28">
        <f t="shared" si="4"/>
        <v>-55024</v>
      </c>
    </row>
    <row r="41" spans="1:11" x14ac:dyDescent="0.25">
      <c r="A41" s="3">
        <f>'Données brutes'!A37+'Données brutes'!B37</f>
        <v>43132.729166666664</v>
      </c>
      <c r="B41" s="2">
        <f>'Données brutes'!C37*$E$2</f>
        <v>70675</v>
      </c>
      <c r="C41" s="8">
        <f>'Données brutes'!J37*Calculatrice!$C$2+'Données brutes'!K37*Calculatrice!$B$2+'Données brutes'!L37+'Données brutes'!N37*Calculatrice!$D$2</f>
        <v>14629</v>
      </c>
      <c r="D41" s="2">
        <f t="shared" si="3"/>
        <v>-56046</v>
      </c>
      <c r="E41" s="8">
        <f>IF(ABS(D41)&lt;'Le jeu'!$E$6*1000,D41,SIGN(D41)*'Le jeu'!$E$6*1000)</f>
        <v>0</v>
      </c>
      <c r="F41" s="8">
        <f t="shared" si="5"/>
        <v>-56046</v>
      </c>
      <c r="G41" s="28">
        <f>IF(F41&lt;0,'Le jeu'!$E$7*INT(Calculatrice!F41/1000),0)</f>
        <v>0</v>
      </c>
      <c r="H41" s="8">
        <f t="shared" si="6"/>
        <v>-56046</v>
      </c>
      <c r="I41" s="28"/>
      <c r="J41" s="2">
        <f t="shared" si="7"/>
        <v>-56046</v>
      </c>
      <c r="K41" s="28">
        <f t="shared" si="4"/>
        <v>-56046</v>
      </c>
    </row>
    <row r="42" spans="1:11" x14ac:dyDescent="0.25">
      <c r="A42" s="3">
        <f>'Données brutes'!A38+'Données brutes'!B38</f>
        <v>43132.75</v>
      </c>
      <c r="B42" s="2">
        <f>'Données brutes'!C38*$E$2</f>
        <v>73419</v>
      </c>
      <c r="C42" s="8">
        <f>'Données brutes'!J38*Calculatrice!$C$2+'Données brutes'!K38*Calculatrice!$B$2+'Données brutes'!L38+'Données brutes'!N38*Calculatrice!$D$2</f>
        <v>16752</v>
      </c>
      <c r="D42" s="2">
        <f t="shared" si="3"/>
        <v>-56667</v>
      </c>
      <c r="E42" s="8">
        <f>IF(ABS(D42)&lt;'Le jeu'!$E$6*1000,D42,SIGN(D42)*'Le jeu'!$E$6*1000)</f>
        <v>0</v>
      </c>
      <c r="F42" s="8">
        <f t="shared" si="5"/>
        <v>-56667</v>
      </c>
      <c r="G42" s="28">
        <f>IF(F42&lt;0,'Le jeu'!$E$7*INT(Calculatrice!F42/1000),0)</f>
        <v>0</v>
      </c>
      <c r="H42" s="8">
        <f t="shared" si="6"/>
        <v>-56667</v>
      </c>
      <c r="I42" s="28"/>
      <c r="J42" s="2">
        <f t="shared" si="7"/>
        <v>-56667</v>
      </c>
      <c r="K42" s="28">
        <f t="shared" si="4"/>
        <v>-56667</v>
      </c>
    </row>
    <row r="43" spans="1:11" x14ac:dyDescent="0.25">
      <c r="A43" s="3">
        <f>'Données brutes'!A39+'Données brutes'!B39</f>
        <v>43132.770833333336</v>
      </c>
      <c r="B43" s="2">
        <f>'Données brutes'!C39*$E$2</f>
        <v>77178</v>
      </c>
      <c r="C43" s="8">
        <f>'Données brutes'!J39*Calculatrice!$C$2+'Données brutes'!K39*Calculatrice!$B$2+'Données brutes'!L39+'Données brutes'!N39*Calculatrice!$D$2</f>
        <v>18500</v>
      </c>
      <c r="D43" s="2">
        <f t="shared" si="3"/>
        <v>-58678</v>
      </c>
      <c r="E43" s="8">
        <f>IF(ABS(D43)&lt;'Le jeu'!$E$6*1000,D43,SIGN(D43)*'Le jeu'!$E$6*1000)</f>
        <v>0</v>
      </c>
      <c r="F43" s="8">
        <f t="shared" si="5"/>
        <v>-58678</v>
      </c>
      <c r="G43" s="28">
        <f>IF(F43&lt;0,'Le jeu'!$E$7*INT(Calculatrice!F43/1000),0)</f>
        <v>0</v>
      </c>
      <c r="H43" s="8">
        <f t="shared" si="6"/>
        <v>-58678</v>
      </c>
      <c r="I43" s="28"/>
      <c r="J43" s="2">
        <f t="shared" si="7"/>
        <v>-58678</v>
      </c>
      <c r="K43" s="28">
        <f t="shared" si="4"/>
        <v>-58678</v>
      </c>
    </row>
    <row r="44" spans="1:11" x14ac:dyDescent="0.25">
      <c r="A44" s="3">
        <f>'Données brutes'!A40+'Données brutes'!B40</f>
        <v>43132.791666666664</v>
      </c>
      <c r="B44" s="2">
        <f>'Données brutes'!C40*$E$2</f>
        <v>79753</v>
      </c>
      <c r="C44" s="8">
        <f>'Données brutes'!J40*Calculatrice!$C$2+'Données brutes'!K40*Calculatrice!$B$2+'Données brutes'!L40+'Données brutes'!N40*Calculatrice!$D$2</f>
        <v>20957</v>
      </c>
      <c r="D44" s="2">
        <f t="shared" si="3"/>
        <v>-58796</v>
      </c>
      <c r="E44" s="8">
        <f>IF(ABS(D44)&lt;'Le jeu'!$E$6*1000,D44,SIGN(D44)*'Le jeu'!$E$6*1000)</f>
        <v>0</v>
      </c>
      <c r="F44" s="8">
        <f t="shared" si="5"/>
        <v>-58796</v>
      </c>
      <c r="G44" s="28">
        <f>IF(F44&lt;0,'Le jeu'!$E$7*INT(Calculatrice!F44/1000),0)</f>
        <v>0</v>
      </c>
      <c r="H44" s="8">
        <f t="shared" si="6"/>
        <v>-58796</v>
      </c>
      <c r="I44" s="28"/>
      <c r="J44" s="2">
        <f t="shared" si="7"/>
        <v>-58796</v>
      </c>
      <c r="K44" s="28">
        <f t="shared" si="4"/>
        <v>-58796</v>
      </c>
    </row>
    <row r="45" spans="1:11" x14ac:dyDescent="0.25">
      <c r="A45" s="3">
        <f>'Données brutes'!A41+'Données brutes'!B41</f>
        <v>43132.8125</v>
      </c>
      <c r="B45" s="2">
        <f>'Données brutes'!C41*$E$2</f>
        <v>79228</v>
      </c>
      <c r="C45" s="8">
        <f>'Données brutes'!J41*Calculatrice!$C$2+'Données brutes'!K41*Calculatrice!$B$2+'Données brutes'!L41+'Données brutes'!N41*Calculatrice!$D$2</f>
        <v>20045</v>
      </c>
      <c r="D45" s="2">
        <f t="shared" si="3"/>
        <v>-59183</v>
      </c>
      <c r="E45" s="8">
        <f>IF(ABS(D45)&lt;'Le jeu'!$E$6*1000,D45,SIGN(D45)*'Le jeu'!$E$6*1000)</f>
        <v>0</v>
      </c>
      <c r="F45" s="8">
        <f t="shared" si="5"/>
        <v>-59183</v>
      </c>
      <c r="G45" s="28">
        <f>IF(F45&lt;0,'Le jeu'!$E$7*INT(Calculatrice!F45/1000),0)</f>
        <v>0</v>
      </c>
      <c r="H45" s="8">
        <f t="shared" si="6"/>
        <v>-59183</v>
      </c>
      <c r="I45" s="28"/>
      <c r="J45" s="2">
        <f t="shared" si="7"/>
        <v>-59183</v>
      </c>
      <c r="K45" s="28">
        <f t="shared" si="4"/>
        <v>-59183</v>
      </c>
    </row>
    <row r="46" spans="1:11" x14ac:dyDescent="0.25">
      <c r="A46" s="3">
        <f>'Données brutes'!A42+'Données brutes'!B42</f>
        <v>43132.833333333336</v>
      </c>
      <c r="B46" s="2">
        <f>'Données brutes'!C42*$E$2</f>
        <v>77239</v>
      </c>
      <c r="C46" s="8">
        <f>'Données brutes'!J42*Calculatrice!$C$2+'Données brutes'!K42*Calculatrice!$B$2+'Données brutes'!L42+'Données brutes'!N42*Calculatrice!$D$2</f>
        <v>17832</v>
      </c>
      <c r="D46" s="2">
        <f t="shared" si="3"/>
        <v>-59407</v>
      </c>
      <c r="E46" s="8">
        <f>IF(ABS(D46)&lt;'Le jeu'!$E$6*1000,D46,SIGN(D46)*'Le jeu'!$E$6*1000)</f>
        <v>0</v>
      </c>
      <c r="F46" s="8">
        <f t="shared" si="5"/>
        <v>-59407</v>
      </c>
      <c r="G46" s="28">
        <f>IF(F46&lt;0,'Le jeu'!$E$7*INT(Calculatrice!F46/1000),0)</f>
        <v>0</v>
      </c>
      <c r="H46" s="8">
        <f t="shared" si="6"/>
        <v>-59407</v>
      </c>
      <c r="I46" s="28"/>
      <c r="J46" s="2">
        <f t="shared" si="7"/>
        <v>-59407</v>
      </c>
      <c r="K46" s="28">
        <f t="shared" si="4"/>
        <v>-59407</v>
      </c>
    </row>
    <row r="47" spans="1:11" x14ac:dyDescent="0.25">
      <c r="A47" s="3">
        <f>'Données brutes'!A43+'Données brutes'!B43</f>
        <v>43132.854166666664</v>
      </c>
      <c r="B47" s="2">
        <f>'Données brutes'!C43*$E$2</f>
        <v>74949</v>
      </c>
      <c r="C47" s="8">
        <f>'Données brutes'!J43*Calculatrice!$C$2+'Données brutes'!K43*Calculatrice!$B$2+'Données brutes'!L43+'Données brutes'!N43*Calculatrice!$D$2</f>
        <v>15977</v>
      </c>
      <c r="D47" s="2">
        <f t="shared" si="3"/>
        <v>-58972</v>
      </c>
      <c r="E47" s="8">
        <f>IF(ABS(D47)&lt;'Le jeu'!$E$6*1000,D47,SIGN(D47)*'Le jeu'!$E$6*1000)</f>
        <v>0</v>
      </c>
      <c r="F47" s="8">
        <f t="shared" si="5"/>
        <v>-58972</v>
      </c>
      <c r="G47" s="28">
        <f>IF(F47&lt;0,'Le jeu'!$E$7*INT(Calculatrice!F47/1000),0)</f>
        <v>0</v>
      </c>
      <c r="H47" s="8">
        <f t="shared" si="6"/>
        <v>-58972</v>
      </c>
      <c r="I47" s="28"/>
      <c r="J47" s="2">
        <f t="shared" si="7"/>
        <v>-58972</v>
      </c>
      <c r="K47" s="28">
        <f t="shared" si="4"/>
        <v>-58972</v>
      </c>
    </row>
    <row r="48" spans="1:11" x14ac:dyDescent="0.25">
      <c r="A48" s="3">
        <f>'Données brutes'!A44+'Données brutes'!B44</f>
        <v>43132.875</v>
      </c>
      <c r="B48" s="2">
        <f>'Données brutes'!C44*$E$2</f>
        <v>72695</v>
      </c>
      <c r="C48" s="8">
        <f>'Données brutes'!J44*Calculatrice!$C$2+'Données brutes'!K44*Calculatrice!$B$2+'Données brutes'!L44+'Données brutes'!N44*Calculatrice!$D$2</f>
        <v>14545</v>
      </c>
      <c r="D48" s="2">
        <f t="shared" si="3"/>
        <v>-58150</v>
      </c>
      <c r="E48" s="8">
        <f>IF(ABS(D48)&lt;'Le jeu'!$E$6*1000,D48,SIGN(D48)*'Le jeu'!$E$6*1000)</f>
        <v>0</v>
      </c>
      <c r="F48" s="8">
        <f t="shared" si="5"/>
        <v>-58150</v>
      </c>
      <c r="G48" s="28">
        <f>IF(F48&lt;0,'Le jeu'!$E$7*INT(Calculatrice!F48/1000),0)</f>
        <v>0</v>
      </c>
      <c r="H48" s="8">
        <f t="shared" si="6"/>
        <v>-58150</v>
      </c>
      <c r="I48" s="28"/>
      <c r="J48" s="2">
        <f t="shared" si="7"/>
        <v>-58150</v>
      </c>
      <c r="K48" s="28">
        <f t="shared" si="4"/>
        <v>-58150</v>
      </c>
    </row>
    <row r="49" spans="1:11" x14ac:dyDescent="0.25">
      <c r="A49" s="3">
        <f>'Données brutes'!A45+'Données brutes'!B45</f>
        <v>43132.895833333336</v>
      </c>
      <c r="B49" s="2">
        <f>'Données brutes'!C45*$E$2</f>
        <v>71146</v>
      </c>
      <c r="C49" s="8">
        <f>'Données brutes'!J45*Calculatrice!$C$2+'Données brutes'!K45*Calculatrice!$B$2+'Données brutes'!L45+'Données brutes'!N45*Calculatrice!$D$2</f>
        <v>14436</v>
      </c>
      <c r="D49" s="2">
        <f t="shared" si="3"/>
        <v>-56710</v>
      </c>
      <c r="E49" s="8">
        <f>IF(ABS(D49)&lt;'Le jeu'!$E$6*1000,D49,SIGN(D49)*'Le jeu'!$E$6*1000)</f>
        <v>0</v>
      </c>
      <c r="F49" s="8">
        <f t="shared" si="5"/>
        <v>-56710</v>
      </c>
      <c r="G49" s="28">
        <f>IF(F49&lt;0,'Le jeu'!$E$7*INT(Calculatrice!F49/1000),0)</f>
        <v>0</v>
      </c>
      <c r="H49" s="8">
        <f t="shared" si="6"/>
        <v>-56710</v>
      </c>
      <c r="I49" s="28"/>
      <c r="J49" s="2">
        <f t="shared" si="7"/>
        <v>-56710</v>
      </c>
      <c r="K49" s="28">
        <f t="shared" si="4"/>
        <v>-56710</v>
      </c>
    </row>
    <row r="50" spans="1:11" x14ac:dyDescent="0.25">
      <c r="A50" s="3">
        <f>'Données brutes'!A46+'Données brutes'!B46</f>
        <v>43132.916666666664</v>
      </c>
      <c r="B50" s="2">
        <f>'Données brutes'!C46*$E$2</f>
        <v>69528</v>
      </c>
      <c r="C50" s="8">
        <f>'Données brutes'!J46*Calculatrice!$C$2+'Données brutes'!K46*Calculatrice!$B$2+'Données brutes'!L46+'Données brutes'!N46*Calculatrice!$D$2</f>
        <v>14187</v>
      </c>
      <c r="D50" s="2">
        <f t="shared" si="3"/>
        <v>-55341</v>
      </c>
      <c r="E50" s="8">
        <f>IF(ABS(D50)&lt;'Le jeu'!$E$6*1000,D50,SIGN(D50)*'Le jeu'!$E$6*1000)</f>
        <v>0</v>
      </c>
      <c r="F50" s="8">
        <f t="shared" si="5"/>
        <v>-55341</v>
      </c>
      <c r="G50" s="28">
        <f>IF(F50&lt;0,'Le jeu'!$E$7*INT(Calculatrice!F50/1000),0)</f>
        <v>0</v>
      </c>
      <c r="H50" s="8">
        <f t="shared" si="6"/>
        <v>-55341</v>
      </c>
      <c r="I50" s="28"/>
      <c r="J50" s="2">
        <f t="shared" si="7"/>
        <v>-55341</v>
      </c>
      <c r="K50" s="28">
        <f t="shared" si="4"/>
        <v>-55341</v>
      </c>
    </row>
    <row r="51" spans="1:11" x14ac:dyDescent="0.25">
      <c r="A51" s="3">
        <f>'Données brutes'!A47+'Données brutes'!B47</f>
        <v>43132.9375</v>
      </c>
      <c r="B51" s="2">
        <f>'Données brutes'!C47*$E$2</f>
        <v>69622</v>
      </c>
      <c r="C51" s="8">
        <f>'Données brutes'!J47*Calculatrice!$C$2+'Données brutes'!K47*Calculatrice!$B$2+'Données brutes'!L47+'Données brutes'!N47*Calculatrice!$D$2</f>
        <v>14030</v>
      </c>
      <c r="D51" s="2">
        <f t="shared" si="3"/>
        <v>-55592</v>
      </c>
      <c r="E51" s="8">
        <f>IF(ABS(D51)&lt;'Le jeu'!$E$6*1000,D51,SIGN(D51)*'Le jeu'!$E$6*1000)</f>
        <v>0</v>
      </c>
      <c r="F51" s="8">
        <f t="shared" si="5"/>
        <v>-55592</v>
      </c>
      <c r="G51" s="28">
        <f>IF(F51&lt;0,'Le jeu'!$E$7*INT(Calculatrice!F51/1000),0)</f>
        <v>0</v>
      </c>
      <c r="H51" s="8">
        <f t="shared" si="6"/>
        <v>-55592</v>
      </c>
      <c r="I51" s="28"/>
      <c r="J51" s="2">
        <f t="shared" si="7"/>
        <v>-55592</v>
      </c>
      <c r="K51" s="28">
        <f t="shared" si="4"/>
        <v>-55592</v>
      </c>
    </row>
    <row r="52" spans="1:11" x14ac:dyDescent="0.25">
      <c r="A52" s="3">
        <f>'Données brutes'!A48+'Données brutes'!B48</f>
        <v>43132.958333333336</v>
      </c>
      <c r="B52" s="2">
        <f>'Données brutes'!C48*$E$2</f>
        <v>72355</v>
      </c>
      <c r="C52" s="8">
        <f>'Données brutes'!J48*Calculatrice!$C$2+'Données brutes'!K48*Calculatrice!$B$2+'Données brutes'!L48+'Données brutes'!N48*Calculatrice!$D$2</f>
        <v>14967</v>
      </c>
      <c r="D52" s="2">
        <f t="shared" si="3"/>
        <v>-57388</v>
      </c>
      <c r="E52" s="8">
        <f>IF(ABS(D52)&lt;'Le jeu'!$E$6*1000,D52,SIGN(D52)*'Le jeu'!$E$6*1000)</f>
        <v>0</v>
      </c>
      <c r="F52" s="8">
        <f t="shared" si="5"/>
        <v>-57388</v>
      </c>
      <c r="G52" s="28">
        <f>IF(F52&lt;0,'Le jeu'!$E$7*INT(Calculatrice!F52/1000),0)</f>
        <v>0</v>
      </c>
      <c r="H52" s="8">
        <f t="shared" si="6"/>
        <v>-57388</v>
      </c>
      <c r="I52" s="28"/>
      <c r="J52" s="2">
        <f t="shared" si="7"/>
        <v>-57388</v>
      </c>
      <c r="K52" s="28">
        <f t="shared" si="4"/>
        <v>-57388</v>
      </c>
    </row>
    <row r="53" spans="1:11" x14ac:dyDescent="0.25">
      <c r="A53" s="3">
        <f>'Données brutes'!A49+'Données brutes'!B49</f>
        <v>43132.979166666664</v>
      </c>
      <c r="B53" s="2">
        <f>'Données brutes'!C49*$E$2</f>
        <v>71527</v>
      </c>
      <c r="C53" s="8">
        <f>'Données brutes'!J49*Calculatrice!$C$2+'Données brutes'!K49*Calculatrice!$B$2+'Données brutes'!L49+'Données brutes'!N49*Calculatrice!$D$2</f>
        <v>14135</v>
      </c>
      <c r="D53" s="2">
        <f t="shared" si="3"/>
        <v>-57392</v>
      </c>
      <c r="E53" s="8">
        <f>IF(ABS(D53)&lt;'Le jeu'!$E$6*1000,D53,SIGN(D53)*'Le jeu'!$E$6*1000)</f>
        <v>0</v>
      </c>
      <c r="F53" s="8">
        <f t="shared" si="5"/>
        <v>-57392</v>
      </c>
      <c r="G53" s="28">
        <f>IF(F53&lt;0,'Le jeu'!$E$7*INT(Calculatrice!F53/1000),0)</f>
        <v>0</v>
      </c>
      <c r="H53" s="8">
        <f t="shared" si="6"/>
        <v>-57392</v>
      </c>
      <c r="I53" s="28"/>
      <c r="J53" s="2">
        <f t="shared" si="7"/>
        <v>-57392</v>
      </c>
      <c r="K53" s="28">
        <f t="shared" si="4"/>
        <v>-57392</v>
      </c>
    </row>
    <row r="54" spans="1:11" x14ac:dyDescent="0.25">
      <c r="A54" s="3">
        <f>'Données brutes'!A50+'Données brutes'!B50</f>
        <v>43133</v>
      </c>
      <c r="B54" s="2">
        <f>'Données brutes'!C50*$E$2</f>
        <v>71386</v>
      </c>
      <c r="C54" s="8">
        <f>'Données brutes'!J50*Calculatrice!$C$2+'Données brutes'!K50*Calculatrice!$B$2+'Données brutes'!L50+'Données brutes'!N50*Calculatrice!$D$2</f>
        <v>13677</v>
      </c>
      <c r="D54" s="2">
        <f t="shared" si="3"/>
        <v>-57709</v>
      </c>
      <c r="E54" s="8">
        <f>IF(ABS(D54)&lt;'Le jeu'!$E$6*1000,D54,SIGN(D54)*'Le jeu'!$E$6*1000)</f>
        <v>0</v>
      </c>
      <c r="F54" s="8">
        <f t="shared" si="5"/>
        <v>-57709</v>
      </c>
      <c r="G54" s="28">
        <f>IF(F54&lt;0,'Le jeu'!$E$7*INT(Calculatrice!F54/1000),0)</f>
        <v>0</v>
      </c>
      <c r="H54" s="8">
        <f t="shared" si="6"/>
        <v>-57709</v>
      </c>
      <c r="I54" s="28"/>
      <c r="J54" s="2">
        <f t="shared" si="7"/>
        <v>-57709</v>
      </c>
      <c r="K54" s="28">
        <f t="shared" si="4"/>
        <v>-57709</v>
      </c>
    </row>
    <row r="55" spans="1:11" x14ac:dyDescent="0.25">
      <c r="A55" s="3">
        <f>'Données brutes'!A51+'Données brutes'!B51</f>
        <v>43133.020833333336</v>
      </c>
      <c r="B55" s="2">
        <f>'Données brutes'!C51*$E$2</f>
        <v>69949</v>
      </c>
      <c r="C55" s="8">
        <f>'Données brutes'!J51*Calculatrice!$C$2+'Données brutes'!K51*Calculatrice!$B$2+'Données brutes'!L51+'Données brutes'!N51*Calculatrice!$D$2</f>
        <v>13760</v>
      </c>
      <c r="D55" s="2">
        <f t="shared" si="3"/>
        <v>-56189</v>
      </c>
      <c r="E55" s="8">
        <f>IF(ABS(D55)&lt;'Le jeu'!$E$6*1000,D55,SIGN(D55)*'Le jeu'!$E$6*1000)</f>
        <v>0</v>
      </c>
      <c r="F55" s="8">
        <f t="shared" si="5"/>
        <v>-56189</v>
      </c>
      <c r="G55" s="28">
        <f>IF(F55&lt;0,'Le jeu'!$E$7*INT(Calculatrice!F55/1000),0)</f>
        <v>0</v>
      </c>
      <c r="H55" s="8">
        <f t="shared" si="6"/>
        <v>-56189</v>
      </c>
      <c r="I55" s="28"/>
      <c r="J55" s="2">
        <f t="shared" si="7"/>
        <v>-56189</v>
      </c>
      <c r="K55" s="28">
        <f t="shared" si="4"/>
        <v>-56189</v>
      </c>
    </row>
    <row r="56" spans="1:11" x14ac:dyDescent="0.25">
      <c r="A56" s="3">
        <f>'Données brutes'!A52+'Données brutes'!B52</f>
        <v>43133.041666666664</v>
      </c>
      <c r="B56" s="2">
        <f>'Données brutes'!C52*$E$2</f>
        <v>67164</v>
      </c>
      <c r="C56" s="8">
        <f>'Données brutes'!J52*Calculatrice!$C$2+'Données brutes'!K52*Calculatrice!$B$2+'Données brutes'!L52+'Données brutes'!N52*Calculatrice!$D$2</f>
        <v>13580</v>
      </c>
      <c r="D56" s="2">
        <f t="shared" si="3"/>
        <v>-53584</v>
      </c>
      <c r="E56" s="8">
        <f>IF(ABS(D56)&lt;'Le jeu'!$E$6*1000,D56,SIGN(D56)*'Le jeu'!$E$6*1000)</f>
        <v>0</v>
      </c>
      <c r="F56" s="8">
        <f t="shared" si="5"/>
        <v>-53584</v>
      </c>
      <c r="G56" s="28">
        <f>IF(F56&lt;0,'Le jeu'!$E$7*INT(Calculatrice!F56/1000),0)</f>
        <v>0</v>
      </c>
      <c r="H56" s="8">
        <f t="shared" si="6"/>
        <v>-53584</v>
      </c>
      <c r="I56" s="28"/>
      <c r="J56" s="2">
        <f t="shared" si="7"/>
        <v>-53584</v>
      </c>
      <c r="K56" s="28">
        <f t="shared" si="4"/>
        <v>-53584</v>
      </c>
    </row>
    <row r="57" spans="1:11" x14ac:dyDescent="0.25">
      <c r="A57" s="3">
        <f>'Données brutes'!A53+'Données brutes'!B53</f>
        <v>43133.0625</v>
      </c>
      <c r="B57" s="2">
        <f>'Données brutes'!C53*$E$2</f>
        <v>66871</v>
      </c>
      <c r="C57" s="8">
        <f>'Données brutes'!J53*Calculatrice!$C$2+'Données brutes'!K53*Calculatrice!$B$2+'Données brutes'!L53+'Données brutes'!N53*Calculatrice!$D$2</f>
        <v>13339</v>
      </c>
      <c r="D57" s="2">
        <f t="shared" si="3"/>
        <v>-53532</v>
      </c>
      <c r="E57" s="8">
        <f>IF(ABS(D57)&lt;'Le jeu'!$E$6*1000,D57,SIGN(D57)*'Le jeu'!$E$6*1000)</f>
        <v>0</v>
      </c>
      <c r="F57" s="8">
        <f t="shared" si="5"/>
        <v>-53532</v>
      </c>
      <c r="G57" s="28">
        <f>IF(F57&lt;0,'Le jeu'!$E$7*INT(Calculatrice!F57/1000),0)</f>
        <v>0</v>
      </c>
      <c r="H57" s="8">
        <f t="shared" si="6"/>
        <v>-53532</v>
      </c>
      <c r="I57" s="28"/>
      <c r="J57" s="2">
        <f t="shared" si="7"/>
        <v>-53532</v>
      </c>
      <c r="K57" s="28">
        <f t="shared" si="4"/>
        <v>-53532</v>
      </c>
    </row>
    <row r="58" spans="1:11" x14ac:dyDescent="0.25">
      <c r="A58" s="3">
        <f>'Données brutes'!A54+'Données brutes'!B54</f>
        <v>43133.083333333336</v>
      </c>
      <c r="B58" s="2">
        <f>'Données brutes'!C54*$E$2</f>
        <v>66328</v>
      </c>
      <c r="C58" s="8">
        <f>'Données brutes'!J54*Calculatrice!$C$2+'Données brutes'!K54*Calculatrice!$B$2+'Données brutes'!L54+'Données brutes'!N54*Calculatrice!$D$2</f>
        <v>13296</v>
      </c>
      <c r="D58" s="2">
        <f t="shared" si="3"/>
        <v>-53032</v>
      </c>
      <c r="E58" s="8">
        <f>IF(ABS(D58)&lt;'Le jeu'!$E$6*1000,D58,SIGN(D58)*'Le jeu'!$E$6*1000)</f>
        <v>0</v>
      </c>
      <c r="F58" s="8">
        <f t="shared" si="5"/>
        <v>-53032</v>
      </c>
      <c r="G58" s="28">
        <f>IF(F58&lt;0,'Le jeu'!$E$7*INT(Calculatrice!F58/1000),0)</f>
        <v>0</v>
      </c>
      <c r="H58" s="8">
        <f t="shared" si="6"/>
        <v>-53032</v>
      </c>
      <c r="I58" s="28"/>
      <c r="J58" s="2">
        <f t="shared" si="7"/>
        <v>-53032</v>
      </c>
      <c r="K58" s="28">
        <f t="shared" si="4"/>
        <v>-53032</v>
      </c>
    </row>
    <row r="59" spans="1:11" x14ac:dyDescent="0.25">
      <c r="A59" s="3">
        <f>'Données brutes'!A55+'Données brutes'!B55</f>
        <v>43133.104166666664</v>
      </c>
      <c r="B59" s="2">
        <f>'Données brutes'!C55*$E$2</f>
        <v>65931</v>
      </c>
      <c r="C59" s="8">
        <f>'Données brutes'!J55*Calculatrice!$C$2+'Données brutes'!K55*Calculatrice!$B$2+'Données brutes'!L55+'Données brutes'!N55*Calculatrice!$D$2</f>
        <v>13006</v>
      </c>
      <c r="D59" s="2">
        <f t="shared" si="3"/>
        <v>-52925</v>
      </c>
      <c r="E59" s="8">
        <f>IF(ABS(D59)&lt;'Le jeu'!$E$6*1000,D59,SIGN(D59)*'Le jeu'!$E$6*1000)</f>
        <v>0</v>
      </c>
      <c r="F59" s="8">
        <f t="shared" si="5"/>
        <v>-52925</v>
      </c>
      <c r="G59" s="28">
        <f>IF(F59&lt;0,'Le jeu'!$E$7*INT(Calculatrice!F59/1000),0)</f>
        <v>0</v>
      </c>
      <c r="H59" s="8">
        <f t="shared" si="6"/>
        <v>-52925</v>
      </c>
      <c r="I59" s="28"/>
      <c r="J59" s="2">
        <f t="shared" si="7"/>
        <v>-52925</v>
      </c>
      <c r="K59" s="28">
        <f t="shared" si="4"/>
        <v>-52925</v>
      </c>
    </row>
    <row r="60" spans="1:11" x14ac:dyDescent="0.25">
      <c r="A60" s="3">
        <f>'Données brutes'!A56+'Données brutes'!B56</f>
        <v>43133.125</v>
      </c>
      <c r="B60" s="2">
        <f>'Données brutes'!C56*$E$2</f>
        <v>64076</v>
      </c>
      <c r="C60" s="8">
        <f>'Données brutes'!J56*Calculatrice!$C$2+'Données brutes'!K56*Calculatrice!$B$2+'Données brutes'!L56+'Données brutes'!N56*Calculatrice!$D$2</f>
        <v>12673</v>
      </c>
      <c r="D60" s="2">
        <f t="shared" si="3"/>
        <v>-51403</v>
      </c>
      <c r="E60" s="8">
        <f>IF(ABS(D60)&lt;'Le jeu'!$E$6*1000,D60,SIGN(D60)*'Le jeu'!$E$6*1000)</f>
        <v>0</v>
      </c>
      <c r="F60" s="8">
        <f t="shared" si="5"/>
        <v>-51403</v>
      </c>
      <c r="G60" s="28">
        <f>IF(F60&lt;0,'Le jeu'!$E$7*INT(Calculatrice!F60/1000),0)</f>
        <v>0</v>
      </c>
      <c r="H60" s="8">
        <f t="shared" si="6"/>
        <v>-51403</v>
      </c>
      <c r="I60" s="28"/>
      <c r="J60" s="2">
        <f t="shared" si="7"/>
        <v>-51403</v>
      </c>
      <c r="K60" s="28">
        <f t="shared" si="4"/>
        <v>-51403</v>
      </c>
    </row>
    <row r="61" spans="1:11" x14ac:dyDescent="0.25">
      <c r="A61" s="3">
        <f>'Données brutes'!A57+'Données brutes'!B57</f>
        <v>43133.145833333336</v>
      </c>
      <c r="B61" s="2">
        <f>'Données brutes'!C57*$E$2</f>
        <v>63295</v>
      </c>
      <c r="C61" s="8">
        <f>'Données brutes'!J57*Calculatrice!$C$2+'Données brutes'!K57*Calculatrice!$B$2+'Données brutes'!L57+'Données brutes'!N57*Calculatrice!$D$2</f>
        <v>12580</v>
      </c>
      <c r="D61" s="2">
        <f t="shared" si="3"/>
        <v>-50715</v>
      </c>
      <c r="E61" s="8">
        <f>IF(ABS(D61)&lt;'Le jeu'!$E$6*1000,D61,SIGN(D61)*'Le jeu'!$E$6*1000)</f>
        <v>0</v>
      </c>
      <c r="F61" s="8">
        <f t="shared" si="5"/>
        <v>-50715</v>
      </c>
      <c r="G61" s="28">
        <f>IF(F61&lt;0,'Le jeu'!$E$7*INT(Calculatrice!F61/1000),0)</f>
        <v>0</v>
      </c>
      <c r="H61" s="8">
        <f t="shared" si="6"/>
        <v>-50715</v>
      </c>
      <c r="I61" s="28"/>
      <c r="J61" s="2">
        <f t="shared" si="7"/>
        <v>-50715</v>
      </c>
      <c r="K61" s="28">
        <f t="shared" si="4"/>
        <v>-50715</v>
      </c>
    </row>
    <row r="62" spans="1:11" x14ac:dyDescent="0.25">
      <c r="A62" s="3">
        <f>'Données brutes'!A58+'Données brutes'!B58</f>
        <v>43133.166666666664</v>
      </c>
      <c r="B62" s="2">
        <f>'Données brutes'!C58*$E$2</f>
        <v>62370</v>
      </c>
      <c r="C62" s="8">
        <f>'Données brutes'!J58*Calculatrice!$C$2+'Données brutes'!K58*Calculatrice!$B$2+'Données brutes'!L58+'Données brutes'!N58*Calculatrice!$D$2</f>
        <v>12259</v>
      </c>
      <c r="D62" s="2">
        <f t="shared" si="3"/>
        <v>-50111</v>
      </c>
      <c r="E62" s="8">
        <f>IF(ABS(D62)&lt;'Le jeu'!$E$6*1000,D62,SIGN(D62)*'Le jeu'!$E$6*1000)</f>
        <v>0</v>
      </c>
      <c r="F62" s="8">
        <f t="shared" si="5"/>
        <v>-50111</v>
      </c>
      <c r="G62" s="28">
        <f>IF(F62&lt;0,'Le jeu'!$E$7*INT(Calculatrice!F62/1000),0)</f>
        <v>0</v>
      </c>
      <c r="H62" s="8">
        <f t="shared" si="6"/>
        <v>-50111</v>
      </c>
      <c r="I62" s="28"/>
      <c r="J62" s="2">
        <f t="shared" si="7"/>
        <v>-50111</v>
      </c>
      <c r="K62" s="28">
        <f t="shared" si="4"/>
        <v>-50111</v>
      </c>
    </row>
    <row r="63" spans="1:11" x14ac:dyDescent="0.25">
      <c r="A63" s="3">
        <f>'Données brutes'!A59+'Données brutes'!B59</f>
        <v>43133.1875</v>
      </c>
      <c r="B63" s="2">
        <f>'Données brutes'!C59*$E$2</f>
        <v>62473</v>
      </c>
      <c r="C63" s="8">
        <f>'Données brutes'!J59*Calculatrice!$C$2+'Données brutes'!K59*Calculatrice!$B$2+'Données brutes'!L59+'Données brutes'!N59*Calculatrice!$D$2</f>
        <v>12412</v>
      </c>
      <c r="D63" s="2">
        <f t="shared" si="3"/>
        <v>-50061</v>
      </c>
      <c r="E63" s="8">
        <f>IF(ABS(D63)&lt;'Le jeu'!$E$6*1000,D63,SIGN(D63)*'Le jeu'!$E$6*1000)</f>
        <v>0</v>
      </c>
      <c r="F63" s="8">
        <f t="shared" si="5"/>
        <v>-50061</v>
      </c>
      <c r="G63" s="28">
        <f>IF(F63&lt;0,'Le jeu'!$E$7*INT(Calculatrice!F63/1000),0)</f>
        <v>0</v>
      </c>
      <c r="H63" s="8">
        <f t="shared" si="6"/>
        <v>-50061</v>
      </c>
      <c r="I63" s="28"/>
      <c r="J63" s="2">
        <f t="shared" si="7"/>
        <v>-50061</v>
      </c>
      <c r="K63" s="28">
        <f t="shared" si="4"/>
        <v>-50061</v>
      </c>
    </row>
    <row r="64" spans="1:11" x14ac:dyDescent="0.25">
      <c r="A64" s="3">
        <f>'Données brutes'!A60+'Données brutes'!B60</f>
        <v>43133.208333333336</v>
      </c>
      <c r="B64" s="2">
        <f>'Données brutes'!C60*$E$2</f>
        <v>62855</v>
      </c>
      <c r="C64" s="8">
        <f>'Données brutes'!J60*Calculatrice!$C$2+'Données brutes'!K60*Calculatrice!$B$2+'Données brutes'!L60+'Données brutes'!N60*Calculatrice!$D$2</f>
        <v>12403</v>
      </c>
      <c r="D64" s="2">
        <f t="shared" si="3"/>
        <v>-50452</v>
      </c>
      <c r="E64" s="8">
        <f>IF(ABS(D64)&lt;'Le jeu'!$E$6*1000,D64,SIGN(D64)*'Le jeu'!$E$6*1000)</f>
        <v>0</v>
      </c>
      <c r="F64" s="8">
        <f t="shared" si="5"/>
        <v>-50452</v>
      </c>
      <c r="G64" s="28">
        <f>IF(F64&lt;0,'Le jeu'!$E$7*INT(Calculatrice!F64/1000),0)</f>
        <v>0</v>
      </c>
      <c r="H64" s="8">
        <f t="shared" si="6"/>
        <v>-50452</v>
      </c>
      <c r="I64" s="28"/>
      <c r="J64" s="2">
        <f t="shared" si="7"/>
        <v>-50452</v>
      </c>
      <c r="K64" s="28">
        <f t="shared" si="4"/>
        <v>-50452</v>
      </c>
    </row>
    <row r="65" spans="1:11" x14ac:dyDescent="0.25">
      <c r="A65" s="3">
        <f>'Données brutes'!A61+'Données brutes'!B61</f>
        <v>43133.229166666664</v>
      </c>
      <c r="B65" s="2">
        <f>'Données brutes'!C61*$E$2</f>
        <v>65007</v>
      </c>
      <c r="C65" s="8">
        <f>'Données brutes'!J61*Calculatrice!$C$2+'Données brutes'!K61*Calculatrice!$B$2+'Données brutes'!L61+'Données brutes'!N61*Calculatrice!$D$2</f>
        <v>12432</v>
      </c>
      <c r="D65" s="2">
        <f t="shared" si="3"/>
        <v>-52575</v>
      </c>
      <c r="E65" s="8">
        <f>IF(ABS(D65)&lt;'Le jeu'!$E$6*1000,D65,SIGN(D65)*'Le jeu'!$E$6*1000)</f>
        <v>0</v>
      </c>
      <c r="F65" s="8">
        <f t="shared" si="5"/>
        <v>-52575</v>
      </c>
      <c r="G65" s="28">
        <f>IF(F65&lt;0,'Le jeu'!$E$7*INT(Calculatrice!F65/1000),0)</f>
        <v>0</v>
      </c>
      <c r="H65" s="8">
        <f t="shared" si="6"/>
        <v>-52575</v>
      </c>
      <c r="I65" s="28"/>
      <c r="J65" s="2">
        <f t="shared" si="7"/>
        <v>-52575</v>
      </c>
      <c r="K65" s="28">
        <f t="shared" si="4"/>
        <v>-52575</v>
      </c>
    </row>
    <row r="66" spans="1:11" x14ac:dyDescent="0.25">
      <c r="A66" s="3">
        <f>'Données brutes'!A62+'Données brutes'!B62</f>
        <v>43133.25</v>
      </c>
      <c r="B66" s="2">
        <f>'Données brutes'!C62*$E$2</f>
        <v>66834</v>
      </c>
      <c r="C66" s="8">
        <f>'Données brutes'!J62*Calculatrice!$C$2+'Données brutes'!K62*Calculatrice!$B$2+'Données brutes'!L62+'Données brutes'!N62*Calculatrice!$D$2</f>
        <v>13273</v>
      </c>
      <c r="D66" s="2">
        <f t="shared" si="3"/>
        <v>-53561</v>
      </c>
      <c r="E66" s="8">
        <f>IF(ABS(D66)&lt;'Le jeu'!$E$6*1000,D66,SIGN(D66)*'Le jeu'!$E$6*1000)</f>
        <v>0</v>
      </c>
      <c r="F66" s="8">
        <f t="shared" si="5"/>
        <v>-53561</v>
      </c>
      <c r="G66" s="28">
        <f>IF(F66&lt;0,'Le jeu'!$E$7*INT(Calculatrice!F66/1000),0)</f>
        <v>0</v>
      </c>
      <c r="H66" s="8">
        <f t="shared" si="6"/>
        <v>-53561</v>
      </c>
      <c r="I66" s="28"/>
      <c r="J66" s="2">
        <f t="shared" si="7"/>
        <v>-53561</v>
      </c>
      <c r="K66" s="28">
        <f t="shared" si="4"/>
        <v>-53561</v>
      </c>
    </row>
    <row r="67" spans="1:11" x14ac:dyDescent="0.25">
      <c r="A67" s="3">
        <f>'Données brutes'!A63+'Données brutes'!B63</f>
        <v>43133.270833333336</v>
      </c>
      <c r="B67" s="2">
        <f>'Données brutes'!C63*$E$2</f>
        <v>70777</v>
      </c>
      <c r="C67" s="8">
        <f>'Données brutes'!J63*Calculatrice!$C$2+'Données brutes'!K63*Calculatrice!$B$2+'Données brutes'!L63+'Données brutes'!N63*Calculatrice!$D$2</f>
        <v>13903</v>
      </c>
      <c r="D67" s="2">
        <f t="shared" si="3"/>
        <v>-56874</v>
      </c>
      <c r="E67" s="8">
        <f>IF(ABS(D67)&lt;'Le jeu'!$E$6*1000,D67,SIGN(D67)*'Le jeu'!$E$6*1000)</f>
        <v>0</v>
      </c>
      <c r="F67" s="8">
        <f t="shared" si="5"/>
        <v>-56874</v>
      </c>
      <c r="G67" s="28">
        <f>IF(F67&lt;0,'Le jeu'!$E$7*INT(Calculatrice!F67/1000),0)</f>
        <v>0</v>
      </c>
      <c r="H67" s="8">
        <f t="shared" si="6"/>
        <v>-56874</v>
      </c>
      <c r="I67" s="28"/>
      <c r="J67" s="2">
        <f t="shared" si="7"/>
        <v>-56874</v>
      </c>
      <c r="K67" s="28">
        <f t="shared" si="4"/>
        <v>-56874</v>
      </c>
    </row>
    <row r="68" spans="1:11" x14ac:dyDescent="0.25">
      <c r="A68" s="3">
        <f>'Données brutes'!A64+'Données brutes'!B64</f>
        <v>43133.291666666664</v>
      </c>
      <c r="B68" s="2">
        <f>'Données brutes'!C64*$E$2</f>
        <v>74426</v>
      </c>
      <c r="C68" s="8">
        <f>'Données brutes'!J64*Calculatrice!$C$2+'Données brutes'!K64*Calculatrice!$B$2+'Données brutes'!L64+'Données brutes'!N64*Calculatrice!$D$2</f>
        <v>15955</v>
      </c>
      <c r="D68" s="2">
        <f t="shared" si="3"/>
        <v>-58471</v>
      </c>
      <c r="E68" s="8">
        <f>IF(ABS(D68)&lt;'Le jeu'!$E$6*1000,D68,SIGN(D68)*'Le jeu'!$E$6*1000)</f>
        <v>0</v>
      </c>
      <c r="F68" s="8">
        <f t="shared" si="5"/>
        <v>-58471</v>
      </c>
      <c r="G68" s="28">
        <f>IF(F68&lt;0,'Le jeu'!$E$7*INT(Calculatrice!F68/1000),0)</f>
        <v>0</v>
      </c>
      <c r="H68" s="8">
        <f t="shared" si="6"/>
        <v>-58471</v>
      </c>
      <c r="I68" s="28"/>
      <c r="J68" s="2">
        <f t="shared" si="7"/>
        <v>-58471</v>
      </c>
      <c r="K68" s="28">
        <f t="shared" si="4"/>
        <v>-58471</v>
      </c>
    </row>
    <row r="69" spans="1:11" x14ac:dyDescent="0.25">
      <c r="A69" s="3">
        <f>'Données brutes'!A65+'Données brutes'!B65</f>
        <v>43133.3125</v>
      </c>
      <c r="B69" s="2">
        <f>'Données brutes'!C65*$E$2</f>
        <v>78138</v>
      </c>
      <c r="C69" s="8">
        <f>'Données brutes'!J65*Calculatrice!$C$2+'Données brutes'!K65*Calculatrice!$B$2+'Données brutes'!L65+'Données brutes'!N65*Calculatrice!$D$2</f>
        <v>18043</v>
      </c>
      <c r="D69" s="2">
        <f t="shared" si="3"/>
        <v>-60095</v>
      </c>
      <c r="E69" s="8">
        <f>IF(ABS(D69)&lt;'Le jeu'!$E$6*1000,D69,SIGN(D69)*'Le jeu'!$E$6*1000)</f>
        <v>0</v>
      </c>
      <c r="F69" s="8">
        <f t="shared" si="5"/>
        <v>-60095</v>
      </c>
      <c r="G69" s="28">
        <f>IF(F69&lt;0,'Le jeu'!$E$7*INT(Calculatrice!F69/1000),0)</f>
        <v>0</v>
      </c>
      <c r="H69" s="8">
        <f t="shared" si="6"/>
        <v>-60095</v>
      </c>
      <c r="I69" s="28"/>
      <c r="J69" s="2">
        <f t="shared" si="7"/>
        <v>-60095</v>
      </c>
      <c r="K69" s="28">
        <f t="shared" si="4"/>
        <v>-60095</v>
      </c>
    </row>
    <row r="70" spans="1:11" x14ac:dyDescent="0.25">
      <c r="A70" s="3">
        <f>'Données brutes'!A66+'Données brutes'!B66</f>
        <v>43133.333333333336</v>
      </c>
      <c r="B70" s="2">
        <f>'Données brutes'!C66*$E$2</f>
        <v>79768</v>
      </c>
      <c r="C70" s="8">
        <f>'Données brutes'!J66*Calculatrice!$C$2+'Données brutes'!K66*Calculatrice!$B$2+'Données brutes'!L66+'Données brutes'!N66*Calculatrice!$D$2</f>
        <v>19024</v>
      </c>
      <c r="D70" s="2">
        <f t="shared" si="3"/>
        <v>-60744</v>
      </c>
      <c r="E70" s="8">
        <f>IF(ABS(D70)&lt;'Le jeu'!$E$6*1000,D70,SIGN(D70)*'Le jeu'!$E$6*1000)</f>
        <v>0</v>
      </c>
      <c r="F70" s="8">
        <f t="shared" si="5"/>
        <v>-60744</v>
      </c>
      <c r="G70" s="28">
        <f>IF(F70&lt;0,'Le jeu'!$E$7*INT(Calculatrice!F70/1000),0)</f>
        <v>0</v>
      </c>
      <c r="H70" s="8">
        <f t="shared" si="6"/>
        <v>-60744</v>
      </c>
      <c r="I70" s="28"/>
      <c r="J70" s="2">
        <f t="shared" si="7"/>
        <v>-60744</v>
      </c>
      <c r="K70" s="28">
        <f t="shared" si="4"/>
        <v>-60744</v>
      </c>
    </row>
    <row r="71" spans="1:11" x14ac:dyDescent="0.25">
      <c r="A71" s="3">
        <f>'Données brutes'!A67+'Données brutes'!B67</f>
        <v>43133.354166666664</v>
      </c>
      <c r="B71" s="2">
        <f>'Données brutes'!C67*$E$2</f>
        <v>79694</v>
      </c>
      <c r="C71" s="8">
        <f>'Données brutes'!J67*Calculatrice!$C$2+'Données brutes'!K67*Calculatrice!$B$2+'Données brutes'!L67+'Données brutes'!N67*Calculatrice!$D$2</f>
        <v>18800</v>
      </c>
      <c r="D71" s="2">
        <f t="shared" ref="D71:D134" si="8">-(B71-C71)</f>
        <v>-60894</v>
      </c>
      <c r="E71" s="8">
        <f>IF(ABS(D71)&lt;'Le jeu'!$E$6*1000,D71,SIGN(D71)*'Le jeu'!$E$6*1000)</f>
        <v>0</v>
      </c>
      <c r="F71" s="8">
        <f t="shared" si="5"/>
        <v>-60894</v>
      </c>
      <c r="G71" s="28">
        <f>IF(F71&lt;0,'Le jeu'!$E$7*INT(Calculatrice!F71/1000),0)</f>
        <v>0</v>
      </c>
      <c r="H71" s="8">
        <f t="shared" si="6"/>
        <v>-60894</v>
      </c>
      <c r="I71" s="28"/>
      <c r="J71" s="2">
        <f t="shared" si="7"/>
        <v>-60894</v>
      </c>
      <c r="K71" s="28">
        <f t="shared" ref="K71:K134" si="9">IF(J71&lt;0,J71,0)</f>
        <v>-60894</v>
      </c>
    </row>
    <row r="72" spans="1:11" x14ac:dyDescent="0.25">
      <c r="A72" s="3">
        <f>'Données brutes'!A68+'Données brutes'!B68</f>
        <v>43133.375</v>
      </c>
      <c r="B72" s="2">
        <f>'Données brutes'!C68*$E$2</f>
        <v>79922</v>
      </c>
      <c r="C72" s="8">
        <f>'Données brutes'!J68*Calculatrice!$C$2+'Données brutes'!K68*Calculatrice!$B$2+'Données brutes'!L68+'Données brutes'!N68*Calculatrice!$D$2</f>
        <v>19012</v>
      </c>
      <c r="D72" s="2">
        <f t="shared" si="8"/>
        <v>-60910</v>
      </c>
      <c r="E72" s="8">
        <f>IF(ABS(D72)&lt;'Le jeu'!$E$6*1000,D72,SIGN(D72)*'Le jeu'!$E$6*1000)</f>
        <v>0</v>
      </c>
      <c r="F72" s="8">
        <f t="shared" si="5"/>
        <v>-60910</v>
      </c>
      <c r="G72" s="28">
        <f>IF(F72&lt;0,'Le jeu'!$E$7*INT(Calculatrice!F72/1000),0)</f>
        <v>0</v>
      </c>
      <c r="H72" s="8">
        <f t="shared" si="6"/>
        <v>-60910</v>
      </c>
      <c r="I72" s="28"/>
      <c r="J72" s="2">
        <f t="shared" si="7"/>
        <v>-60910</v>
      </c>
      <c r="K72" s="28">
        <f t="shared" si="9"/>
        <v>-60910</v>
      </c>
    </row>
    <row r="73" spans="1:11" x14ac:dyDescent="0.25">
      <c r="A73" s="3">
        <f>'Données brutes'!A69+'Données brutes'!B69</f>
        <v>43133.395833333336</v>
      </c>
      <c r="B73" s="2">
        <f>'Données brutes'!C69*$E$2</f>
        <v>80065</v>
      </c>
      <c r="C73" s="8">
        <f>'Données brutes'!J69*Calculatrice!$C$2+'Données brutes'!K69*Calculatrice!$B$2+'Données brutes'!L69+'Données brutes'!N69*Calculatrice!$D$2</f>
        <v>20192</v>
      </c>
      <c r="D73" s="2">
        <f t="shared" si="8"/>
        <v>-59873</v>
      </c>
      <c r="E73" s="8">
        <f>IF(ABS(D73)&lt;'Le jeu'!$E$6*1000,D73,SIGN(D73)*'Le jeu'!$E$6*1000)</f>
        <v>0</v>
      </c>
      <c r="F73" s="8">
        <f t="shared" si="5"/>
        <v>-59873</v>
      </c>
      <c r="G73" s="28">
        <f>IF(F73&lt;0,'Le jeu'!$E$7*INT(Calculatrice!F73/1000),0)</f>
        <v>0</v>
      </c>
      <c r="H73" s="8">
        <f t="shared" si="6"/>
        <v>-59873</v>
      </c>
      <c r="I73" s="28"/>
      <c r="J73" s="2">
        <f t="shared" si="7"/>
        <v>-59873</v>
      </c>
      <c r="K73" s="28">
        <f t="shared" si="9"/>
        <v>-59873</v>
      </c>
    </row>
    <row r="74" spans="1:11" x14ac:dyDescent="0.25">
      <c r="A74" s="3">
        <f>'Données brutes'!A70+'Données brutes'!B70</f>
        <v>43133.416666666664</v>
      </c>
      <c r="B74" s="2">
        <f>'Données brutes'!C70*$E$2</f>
        <v>79622</v>
      </c>
      <c r="C74" s="8">
        <f>'Données brutes'!J70*Calculatrice!$C$2+'Données brutes'!K70*Calculatrice!$B$2+'Données brutes'!L70+'Données brutes'!N70*Calculatrice!$D$2</f>
        <v>19936</v>
      </c>
      <c r="D74" s="2">
        <f t="shared" si="8"/>
        <v>-59686</v>
      </c>
      <c r="E74" s="8">
        <f>IF(ABS(D74)&lt;'Le jeu'!$E$6*1000,D74,SIGN(D74)*'Le jeu'!$E$6*1000)</f>
        <v>0</v>
      </c>
      <c r="F74" s="8">
        <f t="shared" si="5"/>
        <v>-59686</v>
      </c>
      <c r="G74" s="28">
        <f>IF(F74&lt;0,'Le jeu'!$E$7*INT(Calculatrice!F74/1000),0)</f>
        <v>0</v>
      </c>
      <c r="H74" s="8">
        <f t="shared" si="6"/>
        <v>-59686</v>
      </c>
      <c r="I74" s="28"/>
      <c r="J74" s="2">
        <f t="shared" si="7"/>
        <v>-59686</v>
      </c>
      <c r="K74" s="28">
        <f t="shared" si="9"/>
        <v>-59686</v>
      </c>
    </row>
    <row r="75" spans="1:11" x14ac:dyDescent="0.25">
      <c r="A75" s="3">
        <f>'Données brutes'!A71+'Données brutes'!B71</f>
        <v>43133.4375</v>
      </c>
      <c r="B75" s="2">
        <f>'Données brutes'!C71*$E$2</f>
        <v>79065</v>
      </c>
      <c r="C75" s="8">
        <f>'Données brutes'!J71*Calculatrice!$C$2+'Données brutes'!K71*Calculatrice!$B$2+'Données brutes'!L71+'Données brutes'!N71*Calculatrice!$D$2</f>
        <v>20087</v>
      </c>
      <c r="D75" s="2">
        <f t="shared" si="8"/>
        <v>-58978</v>
      </c>
      <c r="E75" s="8">
        <f>IF(ABS(D75)&lt;'Le jeu'!$E$6*1000,D75,SIGN(D75)*'Le jeu'!$E$6*1000)</f>
        <v>0</v>
      </c>
      <c r="F75" s="8">
        <f t="shared" si="5"/>
        <v>-58978</v>
      </c>
      <c r="G75" s="28">
        <f>IF(F75&lt;0,'Le jeu'!$E$7*INT(Calculatrice!F75/1000),0)</f>
        <v>0</v>
      </c>
      <c r="H75" s="8">
        <f t="shared" si="6"/>
        <v>-58978</v>
      </c>
      <c r="I75" s="28"/>
      <c r="J75" s="2">
        <f t="shared" si="7"/>
        <v>-58978</v>
      </c>
      <c r="K75" s="28">
        <f t="shared" si="9"/>
        <v>-58978</v>
      </c>
    </row>
    <row r="76" spans="1:11" x14ac:dyDescent="0.25">
      <c r="A76" s="3">
        <f>'Données brutes'!A72+'Données brutes'!B72</f>
        <v>43133.458333333336</v>
      </c>
      <c r="B76" s="2">
        <f>'Données brutes'!C72*$E$2</f>
        <v>78517</v>
      </c>
      <c r="C76" s="8">
        <f>'Données brutes'!J72*Calculatrice!$C$2+'Données brutes'!K72*Calculatrice!$B$2+'Données brutes'!L72+'Données brutes'!N72*Calculatrice!$D$2</f>
        <v>19277</v>
      </c>
      <c r="D76" s="2">
        <f t="shared" si="8"/>
        <v>-59240</v>
      </c>
      <c r="E76" s="8">
        <f>IF(ABS(D76)&lt;'Le jeu'!$E$6*1000,D76,SIGN(D76)*'Le jeu'!$E$6*1000)</f>
        <v>0</v>
      </c>
      <c r="F76" s="8">
        <f t="shared" si="5"/>
        <v>-59240</v>
      </c>
      <c r="G76" s="28">
        <f>IF(F76&lt;0,'Le jeu'!$E$7*INT(Calculatrice!F76/1000),0)</f>
        <v>0</v>
      </c>
      <c r="H76" s="8">
        <f t="shared" si="6"/>
        <v>-59240</v>
      </c>
      <c r="I76" s="28"/>
      <c r="J76" s="2">
        <f t="shared" si="7"/>
        <v>-59240</v>
      </c>
      <c r="K76" s="28">
        <f t="shared" si="9"/>
        <v>-59240</v>
      </c>
    </row>
    <row r="77" spans="1:11" x14ac:dyDescent="0.25">
      <c r="A77" s="3">
        <f>'Données brutes'!A73+'Données brutes'!B73</f>
        <v>43133.479166666664</v>
      </c>
      <c r="B77" s="2">
        <f>'Données brutes'!C73*$E$2</f>
        <v>78340</v>
      </c>
      <c r="C77" s="8">
        <f>'Données brutes'!J73*Calculatrice!$C$2+'Données brutes'!K73*Calculatrice!$B$2+'Données brutes'!L73+'Données brutes'!N73*Calculatrice!$D$2</f>
        <v>19852</v>
      </c>
      <c r="D77" s="2">
        <f t="shared" si="8"/>
        <v>-58488</v>
      </c>
      <c r="E77" s="8">
        <f>IF(ABS(D77)&lt;'Le jeu'!$E$6*1000,D77,SIGN(D77)*'Le jeu'!$E$6*1000)</f>
        <v>0</v>
      </c>
      <c r="F77" s="8">
        <f t="shared" si="5"/>
        <v>-58488</v>
      </c>
      <c r="G77" s="28">
        <f>IF(F77&lt;0,'Le jeu'!$E$7*INT(Calculatrice!F77/1000),0)</f>
        <v>0</v>
      </c>
      <c r="H77" s="8">
        <f t="shared" si="6"/>
        <v>-58488</v>
      </c>
      <c r="I77" s="28"/>
      <c r="J77" s="2">
        <f t="shared" si="7"/>
        <v>-58488</v>
      </c>
      <c r="K77" s="28">
        <f t="shared" si="9"/>
        <v>-58488</v>
      </c>
    </row>
    <row r="78" spans="1:11" x14ac:dyDescent="0.25">
      <c r="A78" s="3">
        <f>'Données brutes'!A74+'Données brutes'!B74</f>
        <v>43133.5</v>
      </c>
      <c r="B78" s="2">
        <f>'Données brutes'!C74*$E$2</f>
        <v>78069</v>
      </c>
      <c r="C78" s="8">
        <f>'Données brutes'!J74*Calculatrice!$C$2+'Données brutes'!K74*Calculatrice!$B$2+'Données brutes'!L74+'Données brutes'!N74*Calculatrice!$D$2</f>
        <v>19869</v>
      </c>
      <c r="D78" s="2">
        <f t="shared" si="8"/>
        <v>-58200</v>
      </c>
      <c r="E78" s="8">
        <f>IF(ABS(D78)&lt;'Le jeu'!$E$6*1000,D78,SIGN(D78)*'Le jeu'!$E$6*1000)</f>
        <v>0</v>
      </c>
      <c r="F78" s="8">
        <f t="shared" si="5"/>
        <v>-58200</v>
      </c>
      <c r="G78" s="28">
        <f>IF(F78&lt;0,'Le jeu'!$E$7*INT(Calculatrice!F78/1000),0)</f>
        <v>0</v>
      </c>
      <c r="H78" s="8">
        <f t="shared" si="6"/>
        <v>-58200</v>
      </c>
      <c r="I78" s="28"/>
      <c r="J78" s="2">
        <f t="shared" si="7"/>
        <v>-58200</v>
      </c>
      <c r="K78" s="28">
        <f t="shared" si="9"/>
        <v>-58200</v>
      </c>
    </row>
    <row r="79" spans="1:11" x14ac:dyDescent="0.25">
      <c r="A79" s="3">
        <f>'Données brutes'!A75+'Données brutes'!B75</f>
        <v>43133.520833333336</v>
      </c>
      <c r="B79" s="2">
        <f>'Données brutes'!C75*$E$2</f>
        <v>77212</v>
      </c>
      <c r="C79" s="8">
        <f>'Données brutes'!J75*Calculatrice!$C$2+'Données brutes'!K75*Calculatrice!$B$2+'Données brutes'!L75+'Données brutes'!N75*Calculatrice!$D$2</f>
        <v>19393</v>
      </c>
      <c r="D79" s="2">
        <f t="shared" si="8"/>
        <v>-57819</v>
      </c>
      <c r="E79" s="8">
        <f>IF(ABS(D79)&lt;'Le jeu'!$E$6*1000,D79,SIGN(D79)*'Le jeu'!$E$6*1000)</f>
        <v>0</v>
      </c>
      <c r="F79" s="8">
        <f t="shared" si="5"/>
        <v>-57819</v>
      </c>
      <c r="G79" s="28">
        <f>IF(F79&lt;0,'Le jeu'!$E$7*INT(Calculatrice!F79/1000),0)</f>
        <v>0</v>
      </c>
      <c r="H79" s="8">
        <f t="shared" si="6"/>
        <v>-57819</v>
      </c>
      <c r="I79" s="28"/>
      <c r="J79" s="2">
        <f t="shared" si="7"/>
        <v>-57819</v>
      </c>
      <c r="K79" s="28">
        <f t="shared" si="9"/>
        <v>-57819</v>
      </c>
    </row>
    <row r="80" spans="1:11" x14ac:dyDescent="0.25">
      <c r="A80" s="3">
        <f>'Données brutes'!A76+'Données brutes'!B76</f>
        <v>43133.541666666664</v>
      </c>
      <c r="B80" s="2">
        <f>'Données brutes'!C76*$E$2</f>
        <v>77368</v>
      </c>
      <c r="C80" s="8">
        <f>'Données brutes'!J76*Calculatrice!$C$2+'Données brutes'!K76*Calculatrice!$B$2+'Données brutes'!L76+'Données brutes'!N76*Calculatrice!$D$2</f>
        <v>19257</v>
      </c>
      <c r="D80" s="2">
        <f t="shared" si="8"/>
        <v>-58111</v>
      </c>
      <c r="E80" s="8">
        <f>IF(ABS(D80)&lt;'Le jeu'!$E$6*1000,D80,SIGN(D80)*'Le jeu'!$E$6*1000)</f>
        <v>0</v>
      </c>
      <c r="F80" s="8">
        <f t="shared" si="5"/>
        <v>-58111</v>
      </c>
      <c r="G80" s="28">
        <f>IF(F80&lt;0,'Le jeu'!$E$7*INT(Calculatrice!F80/1000),0)</f>
        <v>0</v>
      </c>
      <c r="H80" s="8">
        <f t="shared" si="6"/>
        <v>-58111</v>
      </c>
      <c r="I80" s="28"/>
      <c r="J80" s="2">
        <f t="shared" si="7"/>
        <v>-58111</v>
      </c>
      <c r="K80" s="28">
        <f t="shared" si="9"/>
        <v>-58111</v>
      </c>
    </row>
    <row r="81" spans="1:11" x14ac:dyDescent="0.25">
      <c r="A81" s="3">
        <f>'Données brutes'!A77+'Données brutes'!B77</f>
        <v>43133.5625</v>
      </c>
      <c r="B81" s="2">
        <f>'Données brutes'!C77*$E$2</f>
        <v>75933</v>
      </c>
      <c r="C81" s="8">
        <f>'Données brutes'!J77*Calculatrice!$C$2+'Données brutes'!K77*Calculatrice!$B$2+'Données brutes'!L77+'Données brutes'!N77*Calculatrice!$D$2</f>
        <v>19111</v>
      </c>
      <c r="D81" s="2">
        <f t="shared" si="8"/>
        <v>-56822</v>
      </c>
      <c r="E81" s="8">
        <f>IF(ABS(D81)&lt;'Le jeu'!$E$6*1000,D81,SIGN(D81)*'Le jeu'!$E$6*1000)</f>
        <v>0</v>
      </c>
      <c r="F81" s="8">
        <f t="shared" si="5"/>
        <v>-56822</v>
      </c>
      <c r="G81" s="28">
        <f>IF(F81&lt;0,'Le jeu'!$E$7*INT(Calculatrice!F81/1000),0)</f>
        <v>0</v>
      </c>
      <c r="H81" s="8">
        <f t="shared" si="6"/>
        <v>-56822</v>
      </c>
      <c r="I81" s="28"/>
      <c r="J81" s="2">
        <f t="shared" si="7"/>
        <v>-56822</v>
      </c>
      <c r="K81" s="28">
        <f t="shared" si="9"/>
        <v>-56822</v>
      </c>
    </row>
    <row r="82" spans="1:11" x14ac:dyDescent="0.25">
      <c r="A82" s="3">
        <f>'Données brutes'!A78+'Données brutes'!B78</f>
        <v>43133.583333333336</v>
      </c>
      <c r="B82" s="2">
        <f>'Données brutes'!C78*$E$2</f>
        <v>75200</v>
      </c>
      <c r="C82" s="8">
        <f>'Données brutes'!J78*Calculatrice!$C$2+'Données brutes'!K78*Calculatrice!$B$2+'Données brutes'!L78+'Données brutes'!N78*Calculatrice!$D$2</f>
        <v>18443</v>
      </c>
      <c r="D82" s="2">
        <f t="shared" si="8"/>
        <v>-56757</v>
      </c>
      <c r="E82" s="8">
        <f>IF(ABS(D82)&lt;'Le jeu'!$E$6*1000,D82,SIGN(D82)*'Le jeu'!$E$6*1000)</f>
        <v>0</v>
      </c>
      <c r="F82" s="8">
        <f t="shared" si="5"/>
        <v>-56757</v>
      </c>
      <c r="G82" s="28">
        <f>IF(F82&lt;0,'Le jeu'!$E$7*INT(Calculatrice!F82/1000),0)</f>
        <v>0</v>
      </c>
      <c r="H82" s="8">
        <f t="shared" si="6"/>
        <v>-56757</v>
      </c>
      <c r="I82" s="28"/>
      <c r="J82" s="2">
        <f t="shared" si="7"/>
        <v>-56757</v>
      </c>
      <c r="K82" s="28">
        <f t="shared" si="9"/>
        <v>-56757</v>
      </c>
    </row>
    <row r="83" spans="1:11" x14ac:dyDescent="0.25">
      <c r="A83" s="3">
        <f>'Données brutes'!A79+'Données brutes'!B79</f>
        <v>43133.604166666664</v>
      </c>
      <c r="B83" s="2">
        <f>'Données brutes'!C79*$E$2</f>
        <v>74455</v>
      </c>
      <c r="C83" s="8">
        <f>'Données brutes'!J79*Calculatrice!$C$2+'Données brutes'!K79*Calculatrice!$B$2+'Données brutes'!L79+'Données brutes'!N79*Calculatrice!$D$2</f>
        <v>18208</v>
      </c>
      <c r="D83" s="2">
        <f t="shared" si="8"/>
        <v>-56247</v>
      </c>
      <c r="E83" s="8">
        <f>IF(ABS(D83)&lt;'Le jeu'!$E$6*1000,D83,SIGN(D83)*'Le jeu'!$E$6*1000)</f>
        <v>0</v>
      </c>
      <c r="F83" s="8">
        <f t="shared" si="5"/>
        <v>-56247</v>
      </c>
      <c r="G83" s="28">
        <f>IF(F83&lt;0,'Le jeu'!$E$7*INT(Calculatrice!F83/1000),0)</f>
        <v>0</v>
      </c>
      <c r="H83" s="8">
        <f t="shared" si="6"/>
        <v>-56247</v>
      </c>
      <c r="I83" s="28"/>
      <c r="J83" s="2">
        <f t="shared" si="7"/>
        <v>-56247</v>
      </c>
      <c r="K83" s="28">
        <f t="shared" si="9"/>
        <v>-56247</v>
      </c>
    </row>
    <row r="84" spans="1:11" x14ac:dyDescent="0.25">
      <c r="A84" s="3">
        <f>'Données brutes'!A80+'Données brutes'!B80</f>
        <v>43133.625</v>
      </c>
      <c r="B84" s="2">
        <f>'Données brutes'!C80*$E$2</f>
        <v>72917</v>
      </c>
      <c r="C84" s="8">
        <f>'Données brutes'!J80*Calculatrice!$C$2+'Données brutes'!K80*Calculatrice!$B$2+'Données brutes'!L80+'Données brutes'!N80*Calculatrice!$D$2</f>
        <v>17616</v>
      </c>
      <c r="D84" s="2">
        <f t="shared" si="8"/>
        <v>-55301</v>
      </c>
      <c r="E84" s="8">
        <f>IF(ABS(D84)&lt;'Le jeu'!$E$6*1000,D84,SIGN(D84)*'Le jeu'!$E$6*1000)</f>
        <v>0</v>
      </c>
      <c r="F84" s="8">
        <f t="shared" si="5"/>
        <v>-55301</v>
      </c>
      <c r="G84" s="28">
        <f>IF(F84&lt;0,'Le jeu'!$E$7*INT(Calculatrice!F84/1000),0)</f>
        <v>0</v>
      </c>
      <c r="H84" s="8">
        <f t="shared" si="6"/>
        <v>-55301</v>
      </c>
      <c r="I84" s="28"/>
      <c r="J84" s="2">
        <f t="shared" si="7"/>
        <v>-55301</v>
      </c>
      <c r="K84" s="28">
        <f t="shared" si="9"/>
        <v>-55301</v>
      </c>
    </row>
    <row r="85" spans="1:11" x14ac:dyDescent="0.25">
      <c r="A85" s="3">
        <f>'Données brutes'!A81+'Données brutes'!B81</f>
        <v>43133.645833333336</v>
      </c>
      <c r="B85" s="2">
        <f>'Données brutes'!C81*$E$2</f>
        <v>72384</v>
      </c>
      <c r="C85" s="8">
        <f>'Données brutes'!J81*Calculatrice!$C$2+'Données brutes'!K81*Calculatrice!$B$2+'Données brutes'!L81+'Données brutes'!N81*Calculatrice!$D$2</f>
        <v>17345</v>
      </c>
      <c r="D85" s="2">
        <f t="shared" si="8"/>
        <v>-55039</v>
      </c>
      <c r="E85" s="8">
        <f>IF(ABS(D85)&lt;'Le jeu'!$E$6*1000,D85,SIGN(D85)*'Le jeu'!$E$6*1000)</f>
        <v>0</v>
      </c>
      <c r="F85" s="8">
        <f t="shared" si="5"/>
        <v>-55039</v>
      </c>
      <c r="G85" s="28">
        <f>IF(F85&lt;0,'Le jeu'!$E$7*INT(Calculatrice!F85/1000),0)</f>
        <v>0</v>
      </c>
      <c r="H85" s="8">
        <f t="shared" si="6"/>
        <v>-55039</v>
      </c>
      <c r="I85" s="28"/>
      <c r="J85" s="2">
        <f t="shared" si="7"/>
        <v>-55039</v>
      </c>
      <c r="K85" s="28">
        <f t="shared" si="9"/>
        <v>-55039</v>
      </c>
    </row>
    <row r="86" spans="1:11" x14ac:dyDescent="0.25">
      <c r="A86" s="3">
        <f>'Données brutes'!A82+'Données brutes'!B82</f>
        <v>43133.666666666664</v>
      </c>
      <c r="B86" s="2">
        <f>'Données brutes'!C82*$E$2</f>
        <v>71634</v>
      </c>
      <c r="C86" s="8">
        <f>'Données brutes'!J82*Calculatrice!$C$2+'Données brutes'!K82*Calculatrice!$B$2+'Données brutes'!L82+'Données brutes'!N82*Calculatrice!$D$2</f>
        <v>16763</v>
      </c>
      <c r="D86" s="2">
        <f t="shared" si="8"/>
        <v>-54871</v>
      </c>
      <c r="E86" s="8">
        <f>IF(ABS(D86)&lt;'Le jeu'!$E$6*1000,D86,SIGN(D86)*'Le jeu'!$E$6*1000)</f>
        <v>0</v>
      </c>
      <c r="F86" s="8">
        <f t="shared" si="5"/>
        <v>-54871</v>
      </c>
      <c r="G86" s="28">
        <f>IF(F86&lt;0,'Le jeu'!$E$7*INT(Calculatrice!F86/1000),0)</f>
        <v>0</v>
      </c>
      <c r="H86" s="8">
        <f t="shared" si="6"/>
        <v>-54871</v>
      </c>
      <c r="I86" s="28"/>
      <c r="J86" s="2">
        <f t="shared" si="7"/>
        <v>-54871</v>
      </c>
      <c r="K86" s="28">
        <f t="shared" si="9"/>
        <v>-54871</v>
      </c>
    </row>
    <row r="87" spans="1:11" x14ac:dyDescent="0.25">
      <c r="A87" s="3">
        <f>'Données brutes'!A83+'Données brutes'!B83</f>
        <v>43133.6875</v>
      </c>
      <c r="B87" s="2">
        <f>'Données brutes'!C83*$E$2</f>
        <v>71342</v>
      </c>
      <c r="C87" s="8">
        <f>'Données brutes'!J83*Calculatrice!$C$2+'Données brutes'!K83*Calculatrice!$B$2+'Données brutes'!L83+'Données brutes'!N83*Calculatrice!$D$2</f>
        <v>16731</v>
      </c>
      <c r="D87" s="2">
        <f t="shared" si="8"/>
        <v>-54611</v>
      </c>
      <c r="E87" s="8">
        <f>IF(ABS(D87)&lt;'Le jeu'!$E$6*1000,D87,SIGN(D87)*'Le jeu'!$E$6*1000)</f>
        <v>0</v>
      </c>
      <c r="F87" s="8">
        <f t="shared" si="5"/>
        <v>-54611</v>
      </c>
      <c r="G87" s="28">
        <f>IF(F87&lt;0,'Le jeu'!$E$7*INT(Calculatrice!F87/1000),0)</f>
        <v>0</v>
      </c>
      <c r="H87" s="8">
        <f t="shared" si="6"/>
        <v>-54611</v>
      </c>
      <c r="I87" s="28"/>
      <c r="J87" s="2">
        <f t="shared" si="7"/>
        <v>-54611</v>
      </c>
      <c r="K87" s="28">
        <f t="shared" si="9"/>
        <v>-54611</v>
      </c>
    </row>
    <row r="88" spans="1:11" x14ac:dyDescent="0.25">
      <c r="A88" s="3">
        <f>'Données brutes'!A84+'Données brutes'!B84</f>
        <v>43133.708333333336</v>
      </c>
      <c r="B88" s="2">
        <f>'Données brutes'!C84*$E$2</f>
        <v>71335</v>
      </c>
      <c r="C88" s="8">
        <f>'Données brutes'!J84*Calculatrice!$C$2+'Données brutes'!K84*Calculatrice!$B$2+'Données brutes'!L84+'Données brutes'!N84*Calculatrice!$D$2</f>
        <v>16572</v>
      </c>
      <c r="D88" s="2">
        <f t="shared" si="8"/>
        <v>-54763</v>
      </c>
      <c r="E88" s="8">
        <f>IF(ABS(D88)&lt;'Le jeu'!$E$6*1000,D88,SIGN(D88)*'Le jeu'!$E$6*1000)</f>
        <v>0</v>
      </c>
      <c r="F88" s="8">
        <f t="shared" si="5"/>
        <v>-54763</v>
      </c>
      <c r="G88" s="28">
        <f>IF(F88&lt;0,'Le jeu'!$E$7*INT(Calculatrice!F88/1000),0)</f>
        <v>0</v>
      </c>
      <c r="H88" s="8">
        <f t="shared" si="6"/>
        <v>-54763</v>
      </c>
      <c r="I88" s="28"/>
      <c r="J88" s="2">
        <f t="shared" si="7"/>
        <v>-54763</v>
      </c>
      <c r="K88" s="28">
        <f t="shared" si="9"/>
        <v>-54763</v>
      </c>
    </row>
    <row r="89" spans="1:11" x14ac:dyDescent="0.25">
      <c r="A89" s="3">
        <f>'Données brutes'!A85+'Données brutes'!B85</f>
        <v>43133.729166666664</v>
      </c>
      <c r="B89" s="2">
        <f>'Données brutes'!C85*$E$2</f>
        <v>72350</v>
      </c>
      <c r="C89" s="8">
        <f>'Données brutes'!J85*Calculatrice!$C$2+'Données brutes'!K85*Calculatrice!$B$2+'Données brutes'!L85+'Données brutes'!N85*Calculatrice!$D$2</f>
        <v>16591</v>
      </c>
      <c r="D89" s="2">
        <f t="shared" si="8"/>
        <v>-55759</v>
      </c>
      <c r="E89" s="8">
        <f>IF(ABS(D89)&lt;'Le jeu'!$E$6*1000,D89,SIGN(D89)*'Le jeu'!$E$6*1000)</f>
        <v>0</v>
      </c>
      <c r="F89" s="8">
        <f t="shared" si="5"/>
        <v>-55759</v>
      </c>
      <c r="G89" s="28">
        <f>IF(F89&lt;0,'Le jeu'!$E$7*INT(Calculatrice!F89/1000),0)</f>
        <v>0</v>
      </c>
      <c r="H89" s="8">
        <f t="shared" si="6"/>
        <v>-55759</v>
      </c>
      <c r="I89" s="28"/>
      <c r="J89" s="2">
        <f t="shared" si="7"/>
        <v>-55759</v>
      </c>
      <c r="K89" s="28">
        <f t="shared" si="9"/>
        <v>-55759</v>
      </c>
    </row>
    <row r="90" spans="1:11" x14ac:dyDescent="0.25">
      <c r="A90" s="3">
        <f>'Données brutes'!A86+'Données brutes'!B86</f>
        <v>43133.75</v>
      </c>
      <c r="B90" s="2">
        <f>'Données brutes'!C86*$E$2</f>
        <v>74646</v>
      </c>
      <c r="C90" s="8">
        <f>'Données brutes'!J86*Calculatrice!$C$2+'Données brutes'!K86*Calculatrice!$B$2+'Données brutes'!L86+'Données brutes'!N86*Calculatrice!$D$2</f>
        <v>18226</v>
      </c>
      <c r="D90" s="2">
        <f t="shared" si="8"/>
        <v>-56420</v>
      </c>
      <c r="E90" s="8">
        <f>IF(ABS(D90)&lt;'Le jeu'!$E$6*1000,D90,SIGN(D90)*'Le jeu'!$E$6*1000)</f>
        <v>0</v>
      </c>
      <c r="F90" s="8">
        <f t="shared" si="5"/>
        <v>-56420</v>
      </c>
      <c r="G90" s="28">
        <f>IF(F90&lt;0,'Le jeu'!$E$7*INT(Calculatrice!F90/1000),0)</f>
        <v>0</v>
      </c>
      <c r="H90" s="8">
        <f t="shared" si="6"/>
        <v>-56420</v>
      </c>
      <c r="I90" s="28"/>
      <c r="J90" s="2">
        <f t="shared" si="7"/>
        <v>-56420</v>
      </c>
      <c r="K90" s="28">
        <f t="shared" si="9"/>
        <v>-56420</v>
      </c>
    </row>
    <row r="91" spans="1:11" x14ac:dyDescent="0.25">
      <c r="A91" s="3">
        <f>'Données brutes'!A87+'Données brutes'!B87</f>
        <v>43133.770833333336</v>
      </c>
      <c r="B91" s="2">
        <f>'Données brutes'!C87*$E$2</f>
        <v>77777</v>
      </c>
      <c r="C91" s="8">
        <f>'Données brutes'!J87*Calculatrice!$C$2+'Données brutes'!K87*Calculatrice!$B$2+'Données brutes'!L87+'Données brutes'!N87*Calculatrice!$D$2</f>
        <v>18946</v>
      </c>
      <c r="D91" s="2">
        <f t="shared" si="8"/>
        <v>-58831</v>
      </c>
      <c r="E91" s="8">
        <f>IF(ABS(D91)&lt;'Le jeu'!$E$6*1000,D91,SIGN(D91)*'Le jeu'!$E$6*1000)</f>
        <v>0</v>
      </c>
      <c r="F91" s="8">
        <f t="shared" si="5"/>
        <v>-58831</v>
      </c>
      <c r="G91" s="28">
        <f>IF(F91&lt;0,'Le jeu'!$E$7*INT(Calculatrice!F91/1000),0)</f>
        <v>0</v>
      </c>
      <c r="H91" s="8">
        <f t="shared" si="6"/>
        <v>-58831</v>
      </c>
      <c r="I91" s="28"/>
      <c r="J91" s="2">
        <f t="shared" si="7"/>
        <v>-58831</v>
      </c>
      <c r="K91" s="28">
        <f t="shared" si="9"/>
        <v>-58831</v>
      </c>
    </row>
    <row r="92" spans="1:11" x14ac:dyDescent="0.25">
      <c r="A92" s="3">
        <f>'Données brutes'!A88+'Données brutes'!B88</f>
        <v>43133.791666666664</v>
      </c>
      <c r="B92" s="2">
        <f>'Données brutes'!C88*$E$2</f>
        <v>79565</v>
      </c>
      <c r="C92" s="8">
        <f>'Données brutes'!J88*Calculatrice!$C$2+'Données brutes'!K88*Calculatrice!$B$2+'Données brutes'!L88+'Données brutes'!N88*Calculatrice!$D$2</f>
        <v>20379</v>
      </c>
      <c r="D92" s="2">
        <f t="shared" si="8"/>
        <v>-59186</v>
      </c>
      <c r="E92" s="8">
        <f>IF(ABS(D92)&lt;'Le jeu'!$E$6*1000,D92,SIGN(D92)*'Le jeu'!$E$6*1000)</f>
        <v>0</v>
      </c>
      <c r="F92" s="8">
        <f t="shared" si="5"/>
        <v>-59186</v>
      </c>
      <c r="G92" s="28">
        <f>IF(F92&lt;0,'Le jeu'!$E$7*INT(Calculatrice!F92/1000),0)</f>
        <v>0</v>
      </c>
      <c r="H92" s="8">
        <f t="shared" si="6"/>
        <v>-59186</v>
      </c>
      <c r="I92" s="28"/>
      <c r="J92" s="2">
        <f t="shared" si="7"/>
        <v>-59186</v>
      </c>
      <c r="K92" s="28">
        <f t="shared" si="9"/>
        <v>-59186</v>
      </c>
    </row>
    <row r="93" spans="1:11" x14ac:dyDescent="0.25">
      <c r="A93" s="3">
        <f>'Données brutes'!A89+'Données brutes'!B89</f>
        <v>43133.8125</v>
      </c>
      <c r="B93" s="2">
        <f>'Données brutes'!C89*$E$2</f>
        <v>78967</v>
      </c>
      <c r="C93" s="8">
        <f>'Données brutes'!J89*Calculatrice!$C$2+'Données brutes'!K89*Calculatrice!$B$2+'Données brutes'!L89+'Données brutes'!N89*Calculatrice!$D$2</f>
        <v>20079</v>
      </c>
      <c r="D93" s="2">
        <f t="shared" si="8"/>
        <v>-58888</v>
      </c>
      <c r="E93" s="8">
        <f>IF(ABS(D93)&lt;'Le jeu'!$E$6*1000,D93,SIGN(D93)*'Le jeu'!$E$6*1000)</f>
        <v>0</v>
      </c>
      <c r="F93" s="8">
        <f t="shared" si="5"/>
        <v>-58888</v>
      </c>
      <c r="G93" s="28">
        <f>IF(F93&lt;0,'Le jeu'!$E$7*INT(Calculatrice!F93/1000),0)</f>
        <v>0</v>
      </c>
      <c r="H93" s="8">
        <f t="shared" si="6"/>
        <v>-58888</v>
      </c>
      <c r="I93" s="28"/>
      <c r="J93" s="2">
        <f t="shared" si="7"/>
        <v>-58888</v>
      </c>
      <c r="K93" s="28">
        <f t="shared" si="9"/>
        <v>-58888</v>
      </c>
    </row>
    <row r="94" spans="1:11" x14ac:dyDescent="0.25">
      <c r="A94" s="3">
        <f>'Données brutes'!A90+'Données brutes'!B90</f>
        <v>43133.833333333336</v>
      </c>
      <c r="B94" s="2">
        <f>'Données brutes'!C90*$E$2</f>
        <v>77537</v>
      </c>
      <c r="C94" s="8">
        <f>'Données brutes'!J90*Calculatrice!$C$2+'Données brutes'!K90*Calculatrice!$B$2+'Données brutes'!L90+'Données brutes'!N90*Calculatrice!$D$2</f>
        <v>18726</v>
      </c>
      <c r="D94" s="2">
        <f t="shared" si="8"/>
        <v>-58811</v>
      </c>
      <c r="E94" s="8">
        <f>IF(ABS(D94)&lt;'Le jeu'!$E$6*1000,D94,SIGN(D94)*'Le jeu'!$E$6*1000)</f>
        <v>0</v>
      </c>
      <c r="F94" s="8">
        <f t="shared" si="5"/>
        <v>-58811</v>
      </c>
      <c r="G94" s="28">
        <f>IF(F94&lt;0,'Le jeu'!$E$7*INT(Calculatrice!F94/1000),0)</f>
        <v>0</v>
      </c>
      <c r="H94" s="8">
        <f t="shared" si="6"/>
        <v>-58811</v>
      </c>
      <c r="I94" s="28"/>
      <c r="J94" s="2">
        <f t="shared" si="7"/>
        <v>-58811</v>
      </c>
      <c r="K94" s="28">
        <f t="shared" si="9"/>
        <v>-58811</v>
      </c>
    </row>
    <row r="95" spans="1:11" x14ac:dyDescent="0.25">
      <c r="A95" s="3">
        <f>'Données brutes'!A91+'Données brutes'!B91</f>
        <v>43133.854166666664</v>
      </c>
      <c r="B95" s="2">
        <f>'Données brutes'!C91*$E$2</f>
        <v>75308</v>
      </c>
      <c r="C95" s="8">
        <f>'Données brutes'!J91*Calculatrice!$C$2+'Données brutes'!K91*Calculatrice!$B$2+'Données brutes'!L91+'Données brutes'!N91*Calculatrice!$D$2</f>
        <v>17436</v>
      </c>
      <c r="D95" s="2">
        <f t="shared" si="8"/>
        <v>-57872</v>
      </c>
      <c r="E95" s="8">
        <f>IF(ABS(D95)&lt;'Le jeu'!$E$6*1000,D95,SIGN(D95)*'Le jeu'!$E$6*1000)</f>
        <v>0</v>
      </c>
      <c r="F95" s="8">
        <f t="shared" si="5"/>
        <v>-57872</v>
      </c>
      <c r="G95" s="28">
        <f>IF(F95&lt;0,'Le jeu'!$E$7*INT(Calculatrice!F95/1000),0)</f>
        <v>0</v>
      </c>
      <c r="H95" s="8">
        <f t="shared" si="6"/>
        <v>-57872</v>
      </c>
      <c r="I95" s="28"/>
      <c r="J95" s="2">
        <f t="shared" si="7"/>
        <v>-57872</v>
      </c>
      <c r="K95" s="28">
        <f t="shared" si="9"/>
        <v>-57872</v>
      </c>
    </row>
    <row r="96" spans="1:11" x14ac:dyDescent="0.25">
      <c r="A96" s="3">
        <f>'Données brutes'!A92+'Données brutes'!B92</f>
        <v>43133.875</v>
      </c>
      <c r="B96" s="2">
        <f>'Données brutes'!C92*$E$2</f>
        <v>73171</v>
      </c>
      <c r="C96" s="8">
        <f>'Données brutes'!J92*Calculatrice!$C$2+'Données brutes'!K92*Calculatrice!$B$2+'Données brutes'!L92+'Données brutes'!N92*Calculatrice!$D$2</f>
        <v>16466</v>
      </c>
      <c r="D96" s="2">
        <f t="shared" si="8"/>
        <v>-56705</v>
      </c>
      <c r="E96" s="8">
        <f>IF(ABS(D96)&lt;'Le jeu'!$E$6*1000,D96,SIGN(D96)*'Le jeu'!$E$6*1000)</f>
        <v>0</v>
      </c>
      <c r="F96" s="8">
        <f t="shared" si="5"/>
        <v>-56705</v>
      </c>
      <c r="G96" s="28">
        <f>IF(F96&lt;0,'Le jeu'!$E$7*INT(Calculatrice!F96/1000),0)</f>
        <v>0</v>
      </c>
      <c r="H96" s="8">
        <f t="shared" si="6"/>
        <v>-56705</v>
      </c>
      <c r="I96" s="28"/>
      <c r="J96" s="2">
        <f t="shared" si="7"/>
        <v>-56705</v>
      </c>
      <c r="K96" s="28">
        <f t="shared" si="9"/>
        <v>-56705</v>
      </c>
    </row>
    <row r="97" spans="1:11" x14ac:dyDescent="0.25">
      <c r="A97" s="3">
        <f>'Données brutes'!A93+'Données brutes'!B93</f>
        <v>43133.895833333336</v>
      </c>
      <c r="B97" s="2">
        <f>'Données brutes'!C93*$E$2</f>
        <v>71546</v>
      </c>
      <c r="C97" s="8">
        <f>'Données brutes'!J93*Calculatrice!$C$2+'Données brutes'!K93*Calculatrice!$B$2+'Données brutes'!L93+'Données brutes'!N93*Calculatrice!$D$2</f>
        <v>15549</v>
      </c>
      <c r="D97" s="2">
        <f t="shared" si="8"/>
        <v>-55997</v>
      </c>
      <c r="E97" s="8">
        <f>IF(ABS(D97)&lt;'Le jeu'!$E$6*1000,D97,SIGN(D97)*'Le jeu'!$E$6*1000)</f>
        <v>0</v>
      </c>
      <c r="F97" s="8">
        <f t="shared" si="5"/>
        <v>-55997</v>
      </c>
      <c r="G97" s="28">
        <f>IF(F97&lt;0,'Le jeu'!$E$7*INT(Calculatrice!F97/1000),0)</f>
        <v>0</v>
      </c>
      <c r="H97" s="8">
        <f t="shared" si="6"/>
        <v>-55997</v>
      </c>
      <c r="I97" s="28"/>
      <c r="J97" s="2">
        <f t="shared" si="7"/>
        <v>-55997</v>
      </c>
      <c r="K97" s="28">
        <f t="shared" si="9"/>
        <v>-55997</v>
      </c>
    </row>
    <row r="98" spans="1:11" x14ac:dyDescent="0.25">
      <c r="A98" s="3">
        <f>'Données brutes'!A94+'Données brutes'!B94</f>
        <v>43133.916666666664</v>
      </c>
      <c r="B98" s="2">
        <f>'Données brutes'!C94*$E$2</f>
        <v>70389</v>
      </c>
      <c r="C98" s="8">
        <f>'Données brutes'!J94*Calculatrice!$C$2+'Données brutes'!K94*Calculatrice!$B$2+'Données brutes'!L94+'Données brutes'!N94*Calculatrice!$D$2</f>
        <v>13970</v>
      </c>
      <c r="D98" s="2">
        <f t="shared" si="8"/>
        <v>-56419</v>
      </c>
      <c r="E98" s="8">
        <f>IF(ABS(D98)&lt;'Le jeu'!$E$6*1000,D98,SIGN(D98)*'Le jeu'!$E$6*1000)</f>
        <v>0</v>
      </c>
      <c r="F98" s="8">
        <f t="shared" si="5"/>
        <v>-56419</v>
      </c>
      <c r="G98" s="28">
        <f>IF(F98&lt;0,'Le jeu'!$E$7*INT(Calculatrice!F98/1000),0)</f>
        <v>0</v>
      </c>
      <c r="H98" s="8">
        <f t="shared" si="6"/>
        <v>-56419</v>
      </c>
      <c r="I98" s="28"/>
      <c r="J98" s="2">
        <f t="shared" si="7"/>
        <v>-56419</v>
      </c>
      <c r="K98" s="28">
        <f t="shared" si="9"/>
        <v>-56419</v>
      </c>
    </row>
    <row r="99" spans="1:11" x14ac:dyDescent="0.25">
      <c r="A99" s="3">
        <f>'Données brutes'!A95+'Données brutes'!B95</f>
        <v>43133.9375</v>
      </c>
      <c r="B99" s="2">
        <f>'Données brutes'!C95*$E$2</f>
        <v>70684</v>
      </c>
      <c r="C99" s="8">
        <f>'Données brutes'!J95*Calculatrice!$C$2+'Données brutes'!K95*Calculatrice!$B$2+'Données brutes'!L95+'Données brutes'!N95*Calculatrice!$D$2</f>
        <v>13430</v>
      </c>
      <c r="D99" s="2">
        <f t="shared" si="8"/>
        <v>-57254</v>
      </c>
      <c r="E99" s="8">
        <f>IF(ABS(D99)&lt;'Le jeu'!$E$6*1000,D99,SIGN(D99)*'Le jeu'!$E$6*1000)</f>
        <v>0</v>
      </c>
      <c r="F99" s="8">
        <f t="shared" si="5"/>
        <v>-57254</v>
      </c>
      <c r="G99" s="28">
        <f>IF(F99&lt;0,'Le jeu'!$E$7*INT(Calculatrice!F99/1000),0)</f>
        <v>0</v>
      </c>
      <c r="H99" s="8">
        <f t="shared" si="6"/>
        <v>-57254</v>
      </c>
      <c r="I99" s="28"/>
      <c r="J99" s="2">
        <f t="shared" si="7"/>
        <v>-57254</v>
      </c>
      <c r="K99" s="28">
        <f t="shared" si="9"/>
        <v>-57254</v>
      </c>
    </row>
    <row r="100" spans="1:11" x14ac:dyDescent="0.25">
      <c r="A100" s="3">
        <f>'Données brutes'!A96+'Données brutes'!B96</f>
        <v>43133.958333333336</v>
      </c>
      <c r="B100" s="2">
        <f>'Données brutes'!C96*$E$2</f>
        <v>73283</v>
      </c>
      <c r="C100" s="8">
        <f>'Données brutes'!J96*Calculatrice!$C$2+'Données brutes'!K96*Calculatrice!$B$2+'Données brutes'!L96+'Données brutes'!N96*Calculatrice!$D$2</f>
        <v>15717</v>
      </c>
      <c r="D100" s="2">
        <f t="shared" si="8"/>
        <v>-57566</v>
      </c>
      <c r="E100" s="8">
        <f>IF(ABS(D100)&lt;'Le jeu'!$E$6*1000,D100,SIGN(D100)*'Le jeu'!$E$6*1000)</f>
        <v>0</v>
      </c>
      <c r="F100" s="8">
        <f t="shared" si="5"/>
        <v>-57566</v>
      </c>
      <c r="G100" s="28">
        <f>IF(F100&lt;0,'Le jeu'!$E$7*INT(Calculatrice!F100/1000),0)</f>
        <v>0</v>
      </c>
      <c r="H100" s="8">
        <f t="shared" si="6"/>
        <v>-57566</v>
      </c>
      <c r="I100" s="28"/>
      <c r="J100" s="2">
        <f t="shared" si="7"/>
        <v>-57566</v>
      </c>
      <c r="K100" s="28">
        <f t="shared" si="9"/>
        <v>-57566</v>
      </c>
    </row>
    <row r="101" spans="1:11" x14ac:dyDescent="0.25">
      <c r="A101" s="3">
        <f>'Données brutes'!A97+'Données brutes'!B97</f>
        <v>43133.979166666664</v>
      </c>
      <c r="B101" s="2">
        <f>'Données brutes'!C97*$E$2</f>
        <v>72425</v>
      </c>
      <c r="C101" s="8">
        <f>'Données brutes'!J97*Calculatrice!$C$2+'Données brutes'!K97*Calculatrice!$B$2+'Données brutes'!L97+'Données brutes'!N97*Calculatrice!$D$2</f>
        <v>15251</v>
      </c>
      <c r="D101" s="2">
        <f t="shared" si="8"/>
        <v>-57174</v>
      </c>
      <c r="E101" s="8">
        <f>IF(ABS(D101)&lt;'Le jeu'!$E$6*1000,D101,SIGN(D101)*'Le jeu'!$E$6*1000)</f>
        <v>0</v>
      </c>
      <c r="F101" s="8">
        <f t="shared" si="5"/>
        <v>-57174</v>
      </c>
      <c r="G101" s="28">
        <f>IF(F101&lt;0,'Le jeu'!$E$7*INT(Calculatrice!F101/1000),0)</f>
        <v>0</v>
      </c>
      <c r="H101" s="8">
        <f t="shared" si="6"/>
        <v>-57174</v>
      </c>
      <c r="I101" s="28"/>
      <c r="J101" s="2">
        <f t="shared" si="7"/>
        <v>-57174</v>
      </c>
      <c r="K101" s="28">
        <f t="shared" si="9"/>
        <v>-57174</v>
      </c>
    </row>
    <row r="102" spans="1:11" x14ac:dyDescent="0.25">
      <c r="A102" s="3">
        <f>'Données brutes'!A98+'Données brutes'!B98</f>
        <v>43134</v>
      </c>
      <c r="B102" s="2">
        <f>'Données brutes'!C98*$E$2</f>
        <v>72180</v>
      </c>
      <c r="C102" s="8">
        <f>'Données brutes'!J98*Calculatrice!$C$2+'Données brutes'!K98*Calculatrice!$B$2+'Données brutes'!L98+'Données brutes'!N98*Calculatrice!$D$2</f>
        <v>15199</v>
      </c>
      <c r="D102" s="2">
        <f t="shared" si="8"/>
        <v>-56981</v>
      </c>
      <c r="E102" s="8">
        <f>IF(ABS(D102)&lt;'Le jeu'!$E$6*1000,D102,SIGN(D102)*'Le jeu'!$E$6*1000)</f>
        <v>0</v>
      </c>
      <c r="F102" s="8">
        <f t="shared" si="5"/>
        <v>-56981</v>
      </c>
      <c r="G102" s="28">
        <f>IF(F102&lt;0,'Le jeu'!$E$7*INT(Calculatrice!F102/1000),0)</f>
        <v>0</v>
      </c>
      <c r="H102" s="8">
        <f t="shared" si="6"/>
        <v>-56981</v>
      </c>
      <c r="I102" s="28"/>
      <c r="J102" s="2">
        <f t="shared" si="7"/>
        <v>-56981</v>
      </c>
      <c r="K102" s="28">
        <f t="shared" si="9"/>
        <v>-56981</v>
      </c>
    </row>
    <row r="103" spans="1:11" x14ac:dyDescent="0.25">
      <c r="A103" s="3">
        <f>'Données brutes'!A99+'Données brutes'!B99</f>
        <v>43134.020833333336</v>
      </c>
      <c r="B103" s="2">
        <f>'Données brutes'!C99*$E$2</f>
        <v>70289</v>
      </c>
      <c r="C103" s="8">
        <f>'Données brutes'!J99*Calculatrice!$C$2+'Données brutes'!K99*Calculatrice!$B$2+'Données brutes'!L99+'Données brutes'!N99*Calculatrice!$D$2</f>
        <v>14799</v>
      </c>
      <c r="D103" s="2">
        <f t="shared" si="8"/>
        <v>-55490</v>
      </c>
      <c r="E103" s="8">
        <f>IF(ABS(D103)&lt;'Le jeu'!$E$6*1000,D103,SIGN(D103)*'Le jeu'!$E$6*1000)</f>
        <v>0</v>
      </c>
      <c r="F103" s="8">
        <f t="shared" ref="F103:F166" si="10">D103-E103</f>
        <v>-55490</v>
      </c>
      <c r="G103" s="28">
        <f>IF(F103&lt;0,'Le jeu'!$E$7*INT(Calculatrice!F103/1000),0)</f>
        <v>0</v>
      </c>
      <c r="H103" s="8">
        <f t="shared" ref="H103:H166" si="11">F103-G103</f>
        <v>-55490</v>
      </c>
      <c r="I103" s="28"/>
      <c r="J103" s="2">
        <f t="shared" ref="J103:J166" si="12">H103-(I103-I104)*1000000/0.5</f>
        <v>-55490</v>
      </c>
      <c r="K103" s="28">
        <f t="shared" si="9"/>
        <v>-55490</v>
      </c>
    </row>
    <row r="104" spans="1:11" x14ac:dyDescent="0.25">
      <c r="A104" s="3">
        <f>'Données brutes'!A100+'Données brutes'!B100</f>
        <v>43134.041666666664</v>
      </c>
      <c r="B104" s="2">
        <f>'Données brutes'!C100*$E$2</f>
        <v>67206</v>
      </c>
      <c r="C104" s="8">
        <f>'Données brutes'!J100*Calculatrice!$C$2+'Données brutes'!K100*Calculatrice!$B$2+'Données brutes'!L100+'Données brutes'!N100*Calculatrice!$D$2</f>
        <v>13016</v>
      </c>
      <c r="D104" s="2">
        <f t="shared" si="8"/>
        <v>-54190</v>
      </c>
      <c r="E104" s="8">
        <f>IF(ABS(D104)&lt;'Le jeu'!$E$6*1000,D104,SIGN(D104)*'Le jeu'!$E$6*1000)</f>
        <v>0</v>
      </c>
      <c r="F104" s="8">
        <f t="shared" si="10"/>
        <v>-54190</v>
      </c>
      <c r="G104" s="28">
        <f>IF(F104&lt;0,'Le jeu'!$E$7*INT(Calculatrice!F104/1000),0)</f>
        <v>0</v>
      </c>
      <c r="H104" s="8">
        <f t="shared" si="11"/>
        <v>-54190</v>
      </c>
      <c r="I104" s="28"/>
      <c r="J104" s="2">
        <f t="shared" si="12"/>
        <v>-54190</v>
      </c>
      <c r="K104" s="28">
        <f t="shared" si="9"/>
        <v>-54190</v>
      </c>
    </row>
    <row r="105" spans="1:11" x14ac:dyDescent="0.25">
      <c r="A105" s="3">
        <f>'Données brutes'!A101+'Données brutes'!B101</f>
        <v>43134.0625</v>
      </c>
      <c r="B105" s="2">
        <f>'Données brutes'!C101*$E$2</f>
        <v>66698</v>
      </c>
      <c r="C105" s="8">
        <f>'Données brutes'!J101*Calculatrice!$C$2+'Données brutes'!K101*Calculatrice!$B$2+'Données brutes'!L101+'Données brutes'!N101*Calculatrice!$D$2</f>
        <v>12687</v>
      </c>
      <c r="D105" s="2">
        <f t="shared" si="8"/>
        <v>-54011</v>
      </c>
      <c r="E105" s="8">
        <f>IF(ABS(D105)&lt;'Le jeu'!$E$6*1000,D105,SIGN(D105)*'Le jeu'!$E$6*1000)</f>
        <v>0</v>
      </c>
      <c r="F105" s="8">
        <f t="shared" si="10"/>
        <v>-54011</v>
      </c>
      <c r="G105" s="28">
        <f>IF(F105&lt;0,'Le jeu'!$E$7*INT(Calculatrice!F105/1000),0)</f>
        <v>0</v>
      </c>
      <c r="H105" s="8">
        <f t="shared" si="11"/>
        <v>-54011</v>
      </c>
      <c r="I105" s="28"/>
      <c r="J105" s="2">
        <f t="shared" si="12"/>
        <v>-54011</v>
      </c>
      <c r="K105" s="28">
        <f t="shared" si="9"/>
        <v>-54011</v>
      </c>
    </row>
    <row r="106" spans="1:11" x14ac:dyDescent="0.25">
      <c r="A106" s="3">
        <f>'Données brutes'!A102+'Données brutes'!B102</f>
        <v>43134.083333333336</v>
      </c>
      <c r="B106" s="2">
        <f>'Données brutes'!C102*$E$2</f>
        <v>65862</v>
      </c>
      <c r="C106" s="8">
        <f>'Données brutes'!J102*Calculatrice!$C$2+'Données brutes'!K102*Calculatrice!$B$2+'Données brutes'!L102+'Données brutes'!N102*Calculatrice!$D$2</f>
        <v>12414</v>
      </c>
      <c r="D106" s="2">
        <f t="shared" si="8"/>
        <v>-53448</v>
      </c>
      <c r="E106" s="8">
        <f>IF(ABS(D106)&lt;'Le jeu'!$E$6*1000,D106,SIGN(D106)*'Le jeu'!$E$6*1000)</f>
        <v>0</v>
      </c>
      <c r="F106" s="8">
        <f t="shared" si="10"/>
        <v>-53448</v>
      </c>
      <c r="G106" s="28">
        <f>IF(F106&lt;0,'Le jeu'!$E$7*INT(Calculatrice!F106/1000),0)</f>
        <v>0</v>
      </c>
      <c r="H106" s="8">
        <f t="shared" si="11"/>
        <v>-53448</v>
      </c>
      <c r="I106" s="28"/>
      <c r="J106" s="2">
        <f t="shared" si="12"/>
        <v>-53448</v>
      </c>
      <c r="K106" s="28">
        <f t="shared" si="9"/>
        <v>-53448</v>
      </c>
    </row>
    <row r="107" spans="1:11" x14ac:dyDescent="0.25">
      <c r="A107" s="3">
        <f>'Données brutes'!A103+'Données brutes'!B103</f>
        <v>43134.104166666664</v>
      </c>
      <c r="B107" s="2">
        <f>'Données brutes'!C103*$E$2</f>
        <v>65311</v>
      </c>
      <c r="C107" s="8">
        <f>'Données brutes'!J103*Calculatrice!$C$2+'Données brutes'!K103*Calculatrice!$B$2+'Données brutes'!L103+'Données brutes'!N103*Calculatrice!$D$2</f>
        <v>12100</v>
      </c>
      <c r="D107" s="2">
        <f t="shared" si="8"/>
        <v>-53211</v>
      </c>
      <c r="E107" s="8">
        <f>IF(ABS(D107)&lt;'Le jeu'!$E$6*1000,D107,SIGN(D107)*'Le jeu'!$E$6*1000)</f>
        <v>0</v>
      </c>
      <c r="F107" s="8">
        <f t="shared" si="10"/>
        <v>-53211</v>
      </c>
      <c r="G107" s="28">
        <f>IF(F107&lt;0,'Le jeu'!$E$7*INT(Calculatrice!F107/1000),0)</f>
        <v>0</v>
      </c>
      <c r="H107" s="8">
        <f t="shared" si="11"/>
        <v>-53211</v>
      </c>
      <c r="I107" s="28"/>
      <c r="J107" s="2">
        <f t="shared" si="12"/>
        <v>-53211</v>
      </c>
      <c r="K107" s="28">
        <f t="shared" si="9"/>
        <v>-53211</v>
      </c>
    </row>
    <row r="108" spans="1:11" x14ac:dyDescent="0.25">
      <c r="A108" s="3">
        <f>'Données brutes'!A104+'Données brutes'!B104</f>
        <v>43134.125</v>
      </c>
      <c r="B108" s="2">
        <f>'Données brutes'!C104*$E$2</f>
        <v>63374</v>
      </c>
      <c r="C108" s="8">
        <f>'Données brutes'!J104*Calculatrice!$C$2+'Données brutes'!K104*Calculatrice!$B$2+'Données brutes'!L104+'Données brutes'!N104*Calculatrice!$D$2</f>
        <v>11746</v>
      </c>
      <c r="D108" s="2">
        <f t="shared" si="8"/>
        <v>-51628</v>
      </c>
      <c r="E108" s="8">
        <f>IF(ABS(D108)&lt;'Le jeu'!$E$6*1000,D108,SIGN(D108)*'Le jeu'!$E$6*1000)</f>
        <v>0</v>
      </c>
      <c r="F108" s="8">
        <f t="shared" si="10"/>
        <v>-51628</v>
      </c>
      <c r="G108" s="28">
        <f>IF(F108&lt;0,'Le jeu'!$E$7*INT(Calculatrice!F108/1000),0)</f>
        <v>0</v>
      </c>
      <c r="H108" s="8">
        <f t="shared" si="11"/>
        <v>-51628</v>
      </c>
      <c r="I108" s="28"/>
      <c r="J108" s="2">
        <f t="shared" si="12"/>
        <v>-51628</v>
      </c>
      <c r="K108" s="28">
        <f t="shared" si="9"/>
        <v>-51628</v>
      </c>
    </row>
    <row r="109" spans="1:11" x14ac:dyDescent="0.25">
      <c r="A109" s="3">
        <f>'Données brutes'!A105+'Données brutes'!B105</f>
        <v>43134.145833333336</v>
      </c>
      <c r="B109" s="2">
        <f>'Données brutes'!C105*$E$2</f>
        <v>62115</v>
      </c>
      <c r="C109" s="8">
        <f>'Données brutes'!J105*Calculatrice!$C$2+'Données brutes'!K105*Calculatrice!$B$2+'Données brutes'!L105+'Données brutes'!N105*Calculatrice!$D$2</f>
        <v>11910</v>
      </c>
      <c r="D109" s="2">
        <f t="shared" si="8"/>
        <v>-50205</v>
      </c>
      <c r="E109" s="8">
        <f>IF(ABS(D109)&lt;'Le jeu'!$E$6*1000,D109,SIGN(D109)*'Le jeu'!$E$6*1000)</f>
        <v>0</v>
      </c>
      <c r="F109" s="8">
        <f t="shared" si="10"/>
        <v>-50205</v>
      </c>
      <c r="G109" s="28">
        <f>IF(F109&lt;0,'Le jeu'!$E$7*INT(Calculatrice!F109/1000),0)</f>
        <v>0</v>
      </c>
      <c r="H109" s="8">
        <f t="shared" si="11"/>
        <v>-50205</v>
      </c>
      <c r="I109" s="28"/>
      <c r="J109" s="2">
        <f t="shared" si="12"/>
        <v>-50205</v>
      </c>
      <c r="K109" s="28">
        <f t="shared" si="9"/>
        <v>-50205</v>
      </c>
    </row>
    <row r="110" spans="1:11" x14ac:dyDescent="0.25">
      <c r="A110" s="3">
        <f>'Données brutes'!A106+'Données brutes'!B106</f>
        <v>43134.166666666664</v>
      </c>
      <c r="B110" s="2">
        <f>'Données brutes'!C106*$E$2</f>
        <v>61082</v>
      </c>
      <c r="C110" s="8">
        <f>'Données brutes'!J106*Calculatrice!$C$2+'Données brutes'!K106*Calculatrice!$B$2+'Données brutes'!L106+'Données brutes'!N106*Calculatrice!$D$2</f>
        <v>11540</v>
      </c>
      <c r="D110" s="2">
        <f t="shared" si="8"/>
        <v>-49542</v>
      </c>
      <c r="E110" s="8">
        <f>IF(ABS(D110)&lt;'Le jeu'!$E$6*1000,D110,SIGN(D110)*'Le jeu'!$E$6*1000)</f>
        <v>0</v>
      </c>
      <c r="F110" s="8">
        <f t="shared" si="10"/>
        <v>-49542</v>
      </c>
      <c r="G110" s="28">
        <f>IF(F110&lt;0,'Le jeu'!$E$7*INT(Calculatrice!F110/1000),0)</f>
        <v>0</v>
      </c>
      <c r="H110" s="8">
        <f t="shared" si="11"/>
        <v>-49542</v>
      </c>
      <c r="I110" s="28"/>
      <c r="J110" s="2">
        <f t="shared" si="12"/>
        <v>-49542</v>
      </c>
      <c r="K110" s="28">
        <f t="shared" si="9"/>
        <v>-49542</v>
      </c>
    </row>
    <row r="111" spans="1:11" x14ac:dyDescent="0.25">
      <c r="A111" s="3">
        <f>'Données brutes'!A107+'Données brutes'!B107</f>
        <v>43134.1875</v>
      </c>
      <c r="B111" s="2">
        <f>'Données brutes'!C107*$E$2</f>
        <v>60666</v>
      </c>
      <c r="C111" s="8">
        <f>'Données brutes'!J107*Calculatrice!$C$2+'Données brutes'!K107*Calculatrice!$B$2+'Données brutes'!L107+'Données brutes'!N107*Calculatrice!$D$2</f>
        <v>11330</v>
      </c>
      <c r="D111" s="2">
        <f t="shared" si="8"/>
        <v>-49336</v>
      </c>
      <c r="E111" s="8">
        <f>IF(ABS(D111)&lt;'Le jeu'!$E$6*1000,D111,SIGN(D111)*'Le jeu'!$E$6*1000)</f>
        <v>0</v>
      </c>
      <c r="F111" s="8">
        <f t="shared" si="10"/>
        <v>-49336</v>
      </c>
      <c r="G111" s="28">
        <f>IF(F111&lt;0,'Le jeu'!$E$7*INT(Calculatrice!F111/1000),0)</f>
        <v>0</v>
      </c>
      <c r="H111" s="8">
        <f t="shared" si="11"/>
        <v>-49336</v>
      </c>
      <c r="I111" s="28"/>
      <c r="J111" s="2">
        <f t="shared" si="12"/>
        <v>-49336</v>
      </c>
      <c r="K111" s="28">
        <f t="shared" si="9"/>
        <v>-49336</v>
      </c>
    </row>
    <row r="112" spans="1:11" x14ac:dyDescent="0.25">
      <c r="A112" s="3">
        <f>'Données brutes'!A108+'Données brutes'!B108</f>
        <v>43134.208333333336</v>
      </c>
      <c r="B112" s="2">
        <f>'Données brutes'!C108*$E$2</f>
        <v>60367</v>
      </c>
      <c r="C112" s="8">
        <f>'Données brutes'!J108*Calculatrice!$C$2+'Données brutes'!K108*Calculatrice!$B$2+'Données brutes'!L108+'Données brutes'!N108*Calculatrice!$D$2</f>
        <v>11289</v>
      </c>
      <c r="D112" s="2">
        <f t="shared" si="8"/>
        <v>-49078</v>
      </c>
      <c r="E112" s="8">
        <f>IF(ABS(D112)&lt;'Le jeu'!$E$6*1000,D112,SIGN(D112)*'Le jeu'!$E$6*1000)</f>
        <v>0</v>
      </c>
      <c r="F112" s="8">
        <f t="shared" si="10"/>
        <v>-49078</v>
      </c>
      <c r="G112" s="28">
        <f>IF(F112&lt;0,'Le jeu'!$E$7*INT(Calculatrice!F112/1000),0)</f>
        <v>0</v>
      </c>
      <c r="H112" s="8">
        <f t="shared" si="11"/>
        <v>-49078</v>
      </c>
      <c r="I112" s="28"/>
      <c r="J112" s="2">
        <f t="shared" si="12"/>
        <v>-49078</v>
      </c>
      <c r="K112" s="28">
        <f t="shared" si="9"/>
        <v>-49078</v>
      </c>
    </row>
    <row r="113" spans="1:11" x14ac:dyDescent="0.25">
      <c r="A113" s="3">
        <f>'Données brutes'!A109+'Données brutes'!B109</f>
        <v>43134.229166666664</v>
      </c>
      <c r="B113" s="2">
        <f>'Données brutes'!C109*$E$2</f>
        <v>61309</v>
      </c>
      <c r="C113" s="8">
        <f>'Données brutes'!J109*Calculatrice!$C$2+'Données brutes'!K109*Calculatrice!$B$2+'Données brutes'!L109+'Données brutes'!N109*Calculatrice!$D$2</f>
        <v>10996</v>
      </c>
      <c r="D113" s="2">
        <f t="shared" si="8"/>
        <v>-50313</v>
      </c>
      <c r="E113" s="8">
        <f>IF(ABS(D113)&lt;'Le jeu'!$E$6*1000,D113,SIGN(D113)*'Le jeu'!$E$6*1000)</f>
        <v>0</v>
      </c>
      <c r="F113" s="8">
        <f t="shared" si="10"/>
        <v>-50313</v>
      </c>
      <c r="G113" s="28">
        <f>IF(F113&lt;0,'Le jeu'!$E$7*INT(Calculatrice!F113/1000),0)</f>
        <v>0</v>
      </c>
      <c r="H113" s="8">
        <f t="shared" si="11"/>
        <v>-50313</v>
      </c>
      <c r="I113" s="28"/>
      <c r="J113" s="2">
        <f t="shared" si="12"/>
        <v>-50313</v>
      </c>
      <c r="K113" s="28">
        <f t="shared" si="9"/>
        <v>-50313</v>
      </c>
    </row>
    <row r="114" spans="1:11" x14ac:dyDescent="0.25">
      <c r="A114" s="3">
        <f>'Données brutes'!A110+'Données brutes'!B110</f>
        <v>43134.25</v>
      </c>
      <c r="B114" s="2">
        <f>'Données brutes'!C110*$E$2</f>
        <v>61777</v>
      </c>
      <c r="C114" s="8">
        <f>'Données brutes'!J110*Calculatrice!$C$2+'Données brutes'!K110*Calculatrice!$B$2+'Données brutes'!L110+'Données brutes'!N110*Calculatrice!$D$2</f>
        <v>11048</v>
      </c>
      <c r="D114" s="2">
        <f t="shared" si="8"/>
        <v>-50729</v>
      </c>
      <c r="E114" s="8">
        <f>IF(ABS(D114)&lt;'Le jeu'!$E$6*1000,D114,SIGN(D114)*'Le jeu'!$E$6*1000)</f>
        <v>0</v>
      </c>
      <c r="F114" s="8">
        <f t="shared" si="10"/>
        <v>-50729</v>
      </c>
      <c r="G114" s="28">
        <f>IF(F114&lt;0,'Le jeu'!$E$7*INT(Calculatrice!F114/1000),0)</f>
        <v>0</v>
      </c>
      <c r="H114" s="8">
        <f t="shared" si="11"/>
        <v>-50729</v>
      </c>
      <c r="I114" s="28"/>
      <c r="J114" s="2">
        <f t="shared" si="12"/>
        <v>-50729</v>
      </c>
      <c r="K114" s="28">
        <f t="shared" si="9"/>
        <v>-50729</v>
      </c>
    </row>
    <row r="115" spans="1:11" x14ac:dyDescent="0.25">
      <c r="A115" s="3">
        <f>'Données brutes'!A111+'Données brutes'!B111</f>
        <v>43134.270833333336</v>
      </c>
      <c r="B115" s="2">
        <f>'Données brutes'!C111*$E$2</f>
        <v>63284</v>
      </c>
      <c r="C115" s="8">
        <f>'Données brutes'!J111*Calculatrice!$C$2+'Données brutes'!K111*Calculatrice!$B$2+'Données brutes'!L111+'Données brutes'!N111*Calculatrice!$D$2</f>
        <v>11400</v>
      </c>
      <c r="D115" s="2">
        <f t="shared" si="8"/>
        <v>-51884</v>
      </c>
      <c r="E115" s="8">
        <f>IF(ABS(D115)&lt;'Le jeu'!$E$6*1000,D115,SIGN(D115)*'Le jeu'!$E$6*1000)</f>
        <v>0</v>
      </c>
      <c r="F115" s="8">
        <f t="shared" si="10"/>
        <v>-51884</v>
      </c>
      <c r="G115" s="28">
        <f>IF(F115&lt;0,'Le jeu'!$E$7*INT(Calculatrice!F115/1000),0)</f>
        <v>0</v>
      </c>
      <c r="H115" s="8">
        <f t="shared" si="11"/>
        <v>-51884</v>
      </c>
      <c r="I115" s="28"/>
      <c r="J115" s="2">
        <f t="shared" si="12"/>
        <v>-51884</v>
      </c>
      <c r="K115" s="28">
        <f t="shared" si="9"/>
        <v>-51884</v>
      </c>
    </row>
    <row r="116" spans="1:11" x14ac:dyDescent="0.25">
      <c r="A116" s="3">
        <f>'Données brutes'!A112+'Données brutes'!B112</f>
        <v>43134.291666666664</v>
      </c>
      <c r="B116" s="2">
        <f>'Données brutes'!C112*$E$2</f>
        <v>64227</v>
      </c>
      <c r="C116" s="8">
        <f>'Données brutes'!J112*Calculatrice!$C$2+'Données brutes'!K112*Calculatrice!$B$2+'Données brutes'!L112+'Données brutes'!N112*Calculatrice!$D$2</f>
        <v>11705</v>
      </c>
      <c r="D116" s="2">
        <f t="shared" si="8"/>
        <v>-52522</v>
      </c>
      <c r="E116" s="8">
        <f>IF(ABS(D116)&lt;'Le jeu'!$E$6*1000,D116,SIGN(D116)*'Le jeu'!$E$6*1000)</f>
        <v>0</v>
      </c>
      <c r="F116" s="8">
        <f t="shared" si="10"/>
        <v>-52522</v>
      </c>
      <c r="G116" s="28">
        <f>IF(F116&lt;0,'Le jeu'!$E$7*INT(Calculatrice!F116/1000),0)</f>
        <v>0</v>
      </c>
      <c r="H116" s="8">
        <f t="shared" si="11"/>
        <v>-52522</v>
      </c>
      <c r="I116" s="28"/>
      <c r="J116" s="2">
        <f t="shared" si="12"/>
        <v>-52522</v>
      </c>
      <c r="K116" s="28">
        <f t="shared" si="9"/>
        <v>-52522</v>
      </c>
    </row>
    <row r="117" spans="1:11" x14ac:dyDescent="0.25">
      <c r="A117" s="3">
        <f>'Données brutes'!A113+'Données brutes'!B113</f>
        <v>43134.3125</v>
      </c>
      <c r="B117" s="2">
        <f>'Données brutes'!C113*$E$2</f>
        <v>65674</v>
      </c>
      <c r="C117" s="8">
        <f>'Données brutes'!J113*Calculatrice!$C$2+'Données brutes'!K113*Calculatrice!$B$2+'Données brutes'!L113+'Données brutes'!N113*Calculatrice!$D$2</f>
        <v>12597</v>
      </c>
      <c r="D117" s="2">
        <f t="shared" si="8"/>
        <v>-53077</v>
      </c>
      <c r="E117" s="8">
        <f>IF(ABS(D117)&lt;'Le jeu'!$E$6*1000,D117,SIGN(D117)*'Le jeu'!$E$6*1000)</f>
        <v>0</v>
      </c>
      <c r="F117" s="8">
        <f t="shared" si="10"/>
        <v>-53077</v>
      </c>
      <c r="G117" s="28">
        <f>IF(F117&lt;0,'Le jeu'!$E$7*INT(Calculatrice!F117/1000),0)</f>
        <v>0</v>
      </c>
      <c r="H117" s="8">
        <f t="shared" si="11"/>
        <v>-53077</v>
      </c>
      <c r="I117" s="28"/>
      <c r="J117" s="2">
        <f t="shared" si="12"/>
        <v>-53077</v>
      </c>
      <c r="K117" s="28">
        <f t="shared" si="9"/>
        <v>-53077</v>
      </c>
    </row>
    <row r="118" spans="1:11" x14ac:dyDescent="0.25">
      <c r="A118" s="3">
        <f>'Données brutes'!A114+'Données brutes'!B114</f>
        <v>43134.333333333336</v>
      </c>
      <c r="B118" s="2">
        <f>'Données brutes'!C114*$E$2</f>
        <v>66690</v>
      </c>
      <c r="C118" s="8">
        <f>'Données brutes'!J114*Calculatrice!$C$2+'Données brutes'!K114*Calculatrice!$B$2+'Données brutes'!L114+'Données brutes'!N114*Calculatrice!$D$2</f>
        <v>12925</v>
      </c>
      <c r="D118" s="2">
        <f t="shared" si="8"/>
        <v>-53765</v>
      </c>
      <c r="E118" s="8">
        <f>IF(ABS(D118)&lt;'Le jeu'!$E$6*1000,D118,SIGN(D118)*'Le jeu'!$E$6*1000)</f>
        <v>0</v>
      </c>
      <c r="F118" s="8">
        <f t="shared" si="10"/>
        <v>-53765</v>
      </c>
      <c r="G118" s="28">
        <f>IF(F118&lt;0,'Le jeu'!$E$7*INT(Calculatrice!F118/1000),0)</f>
        <v>0</v>
      </c>
      <c r="H118" s="8">
        <f t="shared" si="11"/>
        <v>-53765</v>
      </c>
      <c r="I118" s="28"/>
      <c r="J118" s="2">
        <f t="shared" si="12"/>
        <v>-53765</v>
      </c>
      <c r="K118" s="28">
        <f t="shared" si="9"/>
        <v>-53765</v>
      </c>
    </row>
    <row r="119" spans="1:11" x14ac:dyDescent="0.25">
      <c r="A119" s="3">
        <f>'Données brutes'!A115+'Données brutes'!B115</f>
        <v>43134.354166666664</v>
      </c>
      <c r="B119" s="2">
        <f>'Données brutes'!C115*$E$2</f>
        <v>67836</v>
      </c>
      <c r="C119" s="8">
        <f>'Données brutes'!J115*Calculatrice!$C$2+'Données brutes'!K115*Calculatrice!$B$2+'Données brutes'!L115+'Données brutes'!N115*Calculatrice!$D$2</f>
        <v>13538</v>
      </c>
      <c r="D119" s="2">
        <f t="shared" si="8"/>
        <v>-54298</v>
      </c>
      <c r="E119" s="8">
        <f>IF(ABS(D119)&lt;'Le jeu'!$E$6*1000,D119,SIGN(D119)*'Le jeu'!$E$6*1000)</f>
        <v>0</v>
      </c>
      <c r="F119" s="8">
        <f t="shared" si="10"/>
        <v>-54298</v>
      </c>
      <c r="G119" s="28">
        <f>IF(F119&lt;0,'Le jeu'!$E$7*INT(Calculatrice!F119/1000),0)</f>
        <v>0</v>
      </c>
      <c r="H119" s="8">
        <f t="shared" si="11"/>
        <v>-54298</v>
      </c>
      <c r="I119" s="28"/>
      <c r="J119" s="2">
        <f t="shared" si="12"/>
        <v>-54298</v>
      </c>
      <c r="K119" s="28">
        <f t="shared" si="9"/>
        <v>-54298</v>
      </c>
    </row>
    <row r="120" spans="1:11" x14ac:dyDescent="0.25">
      <c r="A120" s="3">
        <f>'Données brutes'!A116+'Données brutes'!B116</f>
        <v>43134.375</v>
      </c>
      <c r="B120" s="2">
        <f>'Données brutes'!C116*$E$2</f>
        <v>69155</v>
      </c>
      <c r="C120" s="8">
        <f>'Données brutes'!J116*Calculatrice!$C$2+'Données brutes'!K116*Calculatrice!$B$2+'Données brutes'!L116+'Données brutes'!N116*Calculatrice!$D$2</f>
        <v>14485</v>
      </c>
      <c r="D120" s="2">
        <f t="shared" si="8"/>
        <v>-54670</v>
      </c>
      <c r="E120" s="8">
        <f>IF(ABS(D120)&lt;'Le jeu'!$E$6*1000,D120,SIGN(D120)*'Le jeu'!$E$6*1000)</f>
        <v>0</v>
      </c>
      <c r="F120" s="8">
        <f t="shared" si="10"/>
        <v>-54670</v>
      </c>
      <c r="G120" s="28">
        <f>IF(F120&lt;0,'Le jeu'!$E$7*INT(Calculatrice!F120/1000),0)</f>
        <v>0</v>
      </c>
      <c r="H120" s="8">
        <f t="shared" si="11"/>
        <v>-54670</v>
      </c>
      <c r="I120" s="28"/>
      <c r="J120" s="2">
        <f t="shared" si="12"/>
        <v>-54670</v>
      </c>
      <c r="K120" s="28">
        <f t="shared" si="9"/>
        <v>-54670</v>
      </c>
    </row>
    <row r="121" spans="1:11" x14ac:dyDescent="0.25">
      <c r="A121" s="3">
        <f>'Données brutes'!A117+'Données brutes'!B117</f>
        <v>43134.395833333336</v>
      </c>
      <c r="B121" s="2">
        <f>'Données brutes'!C117*$E$2</f>
        <v>70769</v>
      </c>
      <c r="C121" s="8">
        <f>'Données brutes'!J117*Calculatrice!$C$2+'Données brutes'!K117*Calculatrice!$B$2+'Données brutes'!L117+'Données brutes'!N117*Calculatrice!$D$2</f>
        <v>15710</v>
      </c>
      <c r="D121" s="2">
        <f t="shared" si="8"/>
        <v>-55059</v>
      </c>
      <c r="E121" s="8">
        <f>IF(ABS(D121)&lt;'Le jeu'!$E$6*1000,D121,SIGN(D121)*'Le jeu'!$E$6*1000)</f>
        <v>0</v>
      </c>
      <c r="F121" s="8">
        <f t="shared" si="10"/>
        <v>-55059</v>
      </c>
      <c r="G121" s="28">
        <f>IF(F121&lt;0,'Le jeu'!$E$7*INT(Calculatrice!F121/1000),0)</f>
        <v>0</v>
      </c>
      <c r="H121" s="8">
        <f t="shared" si="11"/>
        <v>-55059</v>
      </c>
      <c r="I121" s="28"/>
      <c r="J121" s="2">
        <f t="shared" si="12"/>
        <v>-55059</v>
      </c>
      <c r="K121" s="28">
        <f t="shared" si="9"/>
        <v>-55059</v>
      </c>
    </row>
    <row r="122" spans="1:11" x14ac:dyDescent="0.25">
      <c r="A122" s="3">
        <f>'Données brutes'!A118+'Données brutes'!B118</f>
        <v>43134.416666666664</v>
      </c>
      <c r="B122" s="2">
        <f>'Données brutes'!C118*$E$2</f>
        <v>71457</v>
      </c>
      <c r="C122" s="8">
        <f>'Données brutes'!J118*Calculatrice!$C$2+'Données brutes'!K118*Calculatrice!$B$2+'Données brutes'!L118+'Données brutes'!N118*Calculatrice!$D$2</f>
        <v>16495</v>
      </c>
      <c r="D122" s="2">
        <f t="shared" si="8"/>
        <v>-54962</v>
      </c>
      <c r="E122" s="8">
        <f>IF(ABS(D122)&lt;'Le jeu'!$E$6*1000,D122,SIGN(D122)*'Le jeu'!$E$6*1000)</f>
        <v>0</v>
      </c>
      <c r="F122" s="8">
        <f t="shared" si="10"/>
        <v>-54962</v>
      </c>
      <c r="G122" s="28">
        <f>IF(F122&lt;0,'Le jeu'!$E$7*INT(Calculatrice!F122/1000),0)</f>
        <v>0</v>
      </c>
      <c r="H122" s="8">
        <f t="shared" si="11"/>
        <v>-54962</v>
      </c>
      <c r="I122" s="28"/>
      <c r="J122" s="2">
        <f t="shared" si="12"/>
        <v>-54962</v>
      </c>
      <c r="K122" s="28">
        <f t="shared" si="9"/>
        <v>-54962</v>
      </c>
    </row>
    <row r="123" spans="1:11" x14ac:dyDescent="0.25">
      <c r="A123" s="3">
        <f>'Données brutes'!A119+'Données brutes'!B119</f>
        <v>43134.4375</v>
      </c>
      <c r="B123" s="2">
        <f>'Données brutes'!C119*$E$2</f>
        <v>71776</v>
      </c>
      <c r="C123" s="8">
        <f>'Données brutes'!J119*Calculatrice!$C$2+'Données brutes'!K119*Calculatrice!$B$2+'Données brutes'!L119+'Données brutes'!N119*Calculatrice!$D$2</f>
        <v>17457</v>
      </c>
      <c r="D123" s="2">
        <f t="shared" si="8"/>
        <v>-54319</v>
      </c>
      <c r="E123" s="8">
        <f>IF(ABS(D123)&lt;'Le jeu'!$E$6*1000,D123,SIGN(D123)*'Le jeu'!$E$6*1000)</f>
        <v>0</v>
      </c>
      <c r="F123" s="8">
        <f t="shared" si="10"/>
        <v>-54319</v>
      </c>
      <c r="G123" s="28">
        <f>IF(F123&lt;0,'Le jeu'!$E$7*INT(Calculatrice!F123/1000),0)</f>
        <v>0</v>
      </c>
      <c r="H123" s="8">
        <f t="shared" si="11"/>
        <v>-54319</v>
      </c>
      <c r="I123" s="28"/>
      <c r="J123" s="2">
        <f t="shared" si="12"/>
        <v>-54319</v>
      </c>
      <c r="K123" s="28">
        <f t="shared" si="9"/>
        <v>-54319</v>
      </c>
    </row>
    <row r="124" spans="1:11" x14ac:dyDescent="0.25">
      <c r="A124" s="3">
        <f>'Données brutes'!A120+'Données brutes'!B120</f>
        <v>43134.458333333336</v>
      </c>
      <c r="B124" s="2">
        <f>'Données brutes'!C120*$E$2</f>
        <v>71594</v>
      </c>
      <c r="C124" s="8">
        <f>'Données brutes'!J120*Calculatrice!$C$2+'Données brutes'!K120*Calculatrice!$B$2+'Données brutes'!L120+'Données brutes'!N120*Calculatrice!$D$2</f>
        <v>17416</v>
      </c>
      <c r="D124" s="2">
        <f t="shared" si="8"/>
        <v>-54178</v>
      </c>
      <c r="E124" s="8">
        <f>IF(ABS(D124)&lt;'Le jeu'!$E$6*1000,D124,SIGN(D124)*'Le jeu'!$E$6*1000)</f>
        <v>0</v>
      </c>
      <c r="F124" s="8">
        <f t="shared" si="10"/>
        <v>-54178</v>
      </c>
      <c r="G124" s="28">
        <f>IF(F124&lt;0,'Le jeu'!$E$7*INT(Calculatrice!F124/1000),0)</f>
        <v>0</v>
      </c>
      <c r="H124" s="8">
        <f t="shared" si="11"/>
        <v>-54178</v>
      </c>
      <c r="I124" s="28"/>
      <c r="J124" s="2">
        <f t="shared" si="12"/>
        <v>-54178</v>
      </c>
      <c r="K124" s="28">
        <f t="shared" si="9"/>
        <v>-54178</v>
      </c>
    </row>
    <row r="125" spans="1:11" x14ac:dyDescent="0.25">
      <c r="A125" s="3">
        <f>'Données brutes'!A121+'Données brutes'!B121</f>
        <v>43134.479166666664</v>
      </c>
      <c r="B125" s="2">
        <f>'Données brutes'!C121*$E$2</f>
        <v>71947</v>
      </c>
      <c r="C125" s="8">
        <f>'Données brutes'!J121*Calculatrice!$C$2+'Données brutes'!K121*Calculatrice!$B$2+'Données brutes'!L121+'Données brutes'!N121*Calculatrice!$D$2</f>
        <v>17472</v>
      </c>
      <c r="D125" s="2">
        <f t="shared" si="8"/>
        <v>-54475</v>
      </c>
      <c r="E125" s="8">
        <f>IF(ABS(D125)&lt;'Le jeu'!$E$6*1000,D125,SIGN(D125)*'Le jeu'!$E$6*1000)</f>
        <v>0</v>
      </c>
      <c r="F125" s="8">
        <f t="shared" si="10"/>
        <v>-54475</v>
      </c>
      <c r="G125" s="28">
        <f>IF(F125&lt;0,'Le jeu'!$E$7*INT(Calculatrice!F125/1000),0)</f>
        <v>0</v>
      </c>
      <c r="H125" s="8">
        <f t="shared" si="11"/>
        <v>-54475</v>
      </c>
      <c r="I125" s="28"/>
      <c r="J125" s="2">
        <f t="shared" si="12"/>
        <v>-54475</v>
      </c>
      <c r="K125" s="28">
        <f t="shared" si="9"/>
        <v>-54475</v>
      </c>
    </row>
    <row r="126" spans="1:11" x14ac:dyDescent="0.25">
      <c r="A126" s="3">
        <f>'Données brutes'!A122+'Données brutes'!B122</f>
        <v>43134.5</v>
      </c>
      <c r="B126" s="2">
        <f>'Données brutes'!C122*$E$2</f>
        <v>72332</v>
      </c>
      <c r="C126" s="8">
        <f>'Données brutes'!J122*Calculatrice!$C$2+'Données brutes'!K122*Calculatrice!$B$2+'Données brutes'!L122+'Données brutes'!N122*Calculatrice!$D$2</f>
        <v>17589</v>
      </c>
      <c r="D126" s="2">
        <f t="shared" si="8"/>
        <v>-54743</v>
      </c>
      <c r="E126" s="8">
        <f>IF(ABS(D126)&lt;'Le jeu'!$E$6*1000,D126,SIGN(D126)*'Le jeu'!$E$6*1000)</f>
        <v>0</v>
      </c>
      <c r="F126" s="8">
        <f t="shared" si="10"/>
        <v>-54743</v>
      </c>
      <c r="G126" s="28">
        <f>IF(F126&lt;0,'Le jeu'!$E$7*INT(Calculatrice!F126/1000),0)</f>
        <v>0</v>
      </c>
      <c r="H126" s="8">
        <f t="shared" si="11"/>
        <v>-54743</v>
      </c>
      <c r="I126" s="28"/>
      <c r="J126" s="2">
        <f t="shared" si="12"/>
        <v>-54743</v>
      </c>
      <c r="K126" s="28">
        <f t="shared" si="9"/>
        <v>-54743</v>
      </c>
    </row>
    <row r="127" spans="1:11" x14ac:dyDescent="0.25">
      <c r="A127" s="3">
        <f>'Données brutes'!A123+'Données brutes'!B123</f>
        <v>43134.520833333336</v>
      </c>
      <c r="B127" s="2">
        <f>'Données brutes'!C123*$E$2</f>
        <v>72712</v>
      </c>
      <c r="C127" s="8">
        <f>'Données brutes'!J123*Calculatrice!$C$2+'Données brutes'!K123*Calculatrice!$B$2+'Données brutes'!L123+'Données brutes'!N123*Calculatrice!$D$2</f>
        <v>17652</v>
      </c>
      <c r="D127" s="2">
        <f t="shared" si="8"/>
        <v>-55060</v>
      </c>
      <c r="E127" s="8">
        <f>IF(ABS(D127)&lt;'Le jeu'!$E$6*1000,D127,SIGN(D127)*'Le jeu'!$E$6*1000)</f>
        <v>0</v>
      </c>
      <c r="F127" s="8">
        <f t="shared" si="10"/>
        <v>-55060</v>
      </c>
      <c r="G127" s="28">
        <f>IF(F127&lt;0,'Le jeu'!$E$7*INT(Calculatrice!F127/1000),0)</f>
        <v>0</v>
      </c>
      <c r="H127" s="8">
        <f t="shared" si="11"/>
        <v>-55060</v>
      </c>
      <c r="I127" s="28"/>
      <c r="J127" s="2">
        <f t="shared" si="12"/>
        <v>-55060</v>
      </c>
      <c r="K127" s="28">
        <f t="shared" si="9"/>
        <v>-55060</v>
      </c>
    </row>
    <row r="128" spans="1:11" x14ac:dyDescent="0.25">
      <c r="A128" s="3">
        <f>'Données brutes'!A124+'Données brutes'!B124</f>
        <v>43134.541666666664</v>
      </c>
      <c r="B128" s="2">
        <f>'Données brutes'!C124*$E$2</f>
        <v>73337</v>
      </c>
      <c r="C128" s="8">
        <f>'Données brutes'!J124*Calculatrice!$C$2+'Données brutes'!K124*Calculatrice!$B$2+'Données brutes'!L124+'Données brutes'!N124*Calculatrice!$D$2</f>
        <v>18121</v>
      </c>
      <c r="D128" s="2">
        <f t="shared" si="8"/>
        <v>-55216</v>
      </c>
      <c r="E128" s="8">
        <f>IF(ABS(D128)&lt;'Le jeu'!$E$6*1000,D128,SIGN(D128)*'Le jeu'!$E$6*1000)</f>
        <v>0</v>
      </c>
      <c r="F128" s="8">
        <f t="shared" si="10"/>
        <v>-55216</v>
      </c>
      <c r="G128" s="28">
        <f>IF(F128&lt;0,'Le jeu'!$E$7*INT(Calculatrice!F128/1000),0)</f>
        <v>0</v>
      </c>
      <c r="H128" s="8">
        <f t="shared" si="11"/>
        <v>-55216</v>
      </c>
      <c r="I128" s="28"/>
      <c r="J128" s="2">
        <f t="shared" si="12"/>
        <v>-55216</v>
      </c>
      <c r="K128" s="28">
        <f t="shared" si="9"/>
        <v>-55216</v>
      </c>
    </row>
    <row r="129" spans="1:11" x14ac:dyDescent="0.25">
      <c r="A129" s="3">
        <f>'Données brutes'!A125+'Données brutes'!B125</f>
        <v>43134.5625</v>
      </c>
      <c r="B129" s="2">
        <f>'Données brutes'!C125*$E$2</f>
        <v>71314</v>
      </c>
      <c r="C129" s="8">
        <f>'Données brutes'!J125*Calculatrice!$C$2+'Données brutes'!K125*Calculatrice!$B$2+'Données brutes'!L125+'Données brutes'!N125*Calculatrice!$D$2</f>
        <v>17132</v>
      </c>
      <c r="D129" s="2">
        <f t="shared" si="8"/>
        <v>-54182</v>
      </c>
      <c r="E129" s="8">
        <f>IF(ABS(D129)&lt;'Le jeu'!$E$6*1000,D129,SIGN(D129)*'Le jeu'!$E$6*1000)</f>
        <v>0</v>
      </c>
      <c r="F129" s="8">
        <f t="shared" si="10"/>
        <v>-54182</v>
      </c>
      <c r="G129" s="28">
        <f>IF(F129&lt;0,'Le jeu'!$E$7*INT(Calculatrice!F129/1000),0)</f>
        <v>0</v>
      </c>
      <c r="H129" s="8">
        <f t="shared" si="11"/>
        <v>-54182</v>
      </c>
      <c r="I129" s="28"/>
      <c r="J129" s="2">
        <f t="shared" si="12"/>
        <v>-54182</v>
      </c>
      <c r="K129" s="28">
        <f t="shared" si="9"/>
        <v>-54182</v>
      </c>
    </row>
    <row r="130" spans="1:11" x14ac:dyDescent="0.25">
      <c r="A130" s="3">
        <f>'Données brutes'!A126+'Données brutes'!B126</f>
        <v>43134.583333333336</v>
      </c>
      <c r="B130" s="2">
        <f>'Données brutes'!C126*$E$2</f>
        <v>69943</v>
      </c>
      <c r="C130" s="8">
        <f>'Données brutes'!J126*Calculatrice!$C$2+'Données brutes'!K126*Calculatrice!$B$2+'Données brutes'!L126+'Données brutes'!N126*Calculatrice!$D$2</f>
        <v>16209</v>
      </c>
      <c r="D130" s="2">
        <f t="shared" si="8"/>
        <v>-53734</v>
      </c>
      <c r="E130" s="8">
        <f>IF(ABS(D130)&lt;'Le jeu'!$E$6*1000,D130,SIGN(D130)*'Le jeu'!$E$6*1000)</f>
        <v>0</v>
      </c>
      <c r="F130" s="8">
        <f t="shared" si="10"/>
        <v>-53734</v>
      </c>
      <c r="G130" s="28">
        <f>IF(F130&lt;0,'Le jeu'!$E$7*INT(Calculatrice!F130/1000),0)</f>
        <v>0</v>
      </c>
      <c r="H130" s="8">
        <f t="shared" si="11"/>
        <v>-53734</v>
      </c>
      <c r="I130" s="28"/>
      <c r="J130" s="2">
        <f t="shared" si="12"/>
        <v>-53734</v>
      </c>
      <c r="K130" s="28">
        <f t="shared" si="9"/>
        <v>-53734</v>
      </c>
    </row>
    <row r="131" spans="1:11" x14ac:dyDescent="0.25">
      <c r="A131" s="3">
        <f>'Données brutes'!A127+'Données brutes'!B127</f>
        <v>43134.604166666664</v>
      </c>
      <c r="B131" s="2">
        <f>'Données brutes'!C127*$E$2</f>
        <v>69041</v>
      </c>
      <c r="C131" s="8">
        <f>'Données brutes'!J127*Calculatrice!$C$2+'Données brutes'!K127*Calculatrice!$B$2+'Données brutes'!L127+'Données brutes'!N127*Calculatrice!$D$2</f>
        <v>15669</v>
      </c>
      <c r="D131" s="2">
        <f t="shared" si="8"/>
        <v>-53372</v>
      </c>
      <c r="E131" s="8">
        <f>IF(ABS(D131)&lt;'Le jeu'!$E$6*1000,D131,SIGN(D131)*'Le jeu'!$E$6*1000)</f>
        <v>0</v>
      </c>
      <c r="F131" s="8">
        <f t="shared" si="10"/>
        <v>-53372</v>
      </c>
      <c r="G131" s="28">
        <f>IF(F131&lt;0,'Le jeu'!$E$7*INT(Calculatrice!F131/1000),0)</f>
        <v>0</v>
      </c>
      <c r="H131" s="8">
        <f t="shared" si="11"/>
        <v>-53372</v>
      </c>
      <c r="I131" s="28"/>
      <c r="J131" s="2">
        <f t="shared" si="12"/>
        <v>-53372</v>
      </c>
      <c r="K131" s="28">
        <f t="shared" si="9"/>
        <v>-53372</v>
      </c>
    </row>
    <row r="132" spans="1:11" x14ac:dyDescent="0.25">
      <c r="A132" s="3">
        <f>'Données brutes'!A128+'Données brutes'!B128</f>
        <v>43134.625</v>
      </c>
      <c r="B132" s="2">
        <f>'Données brutes'!C128*$E$2</f>
        <v>67551</v>
      </c>
      <c r="C132" s="8">
        <f>'Données brutes'!J128*Calculatrice!$C$2+'Données brutes'!K128*Calculatrice!$B$2+'Données brutes'!L128+'Données brutes'!N128*Calculatrice!$D$2</f>
        <v>14677</v>
      </c>
      <c r="D132" s="2">
        <f t="shared" si="8"/>
        <v>-52874</v>
      </c>
      <c r="E132" s="8">
        <f>IF(ABS(D132)&lt;'Le jeu'!$E$6*1000,D132,SIGN(D132)*'Le jeu'!$E$6*1000)</f>
        <v>0</v>
      </c>
      <c r="F132" s="8">
        <f t="shared" si="10"/>
        <v>-52874</v>
      </c>
      <c r="G132" s="28">
        <f>IF(F132&lt;0,'Le jeu'!$E$7*INT(Calculatrice!F132/1000),0)</f>
        <v>0</v>
      </c>
      <c r="H132" s="8">
        <f t="shared" si="11"/>
        <v>-52874</v>
      </c>
      <c r="I132" s="28"/>
      <c r="J132" s="2">
        <f t="shared" si="12"/>
        <v>-52874</v>
      </c>
      <c r="K132" s="28">
        <f t="shared" si="9"/>
        <v>-52874</v>
      </c>
    </row>
    <row r="133" spans="1:11" x14ac:dyDescent="0.25">
      <c r="A133" s="3">
        <f>'Données brutes'!A129+'Données brutes'!B129</f>
        <v>43134.645833333336</v>
      </c>
      <c r="B133" s="2">
        <f>'Données brutes'!C129*$E$2</f>
        <v>66935</v>
      </c>
      <c r="C133" s="8">
        <f>'Données brutes'!J129*Calculatrice!$C$2+'Données brutes'!K129*Calculatrice!$B$2+'Données brutes'!L129+'Données brutes'!N129*Calculatrice!$D$2</f>
        <v>14349</v>
      </c>
      <c r="D133" s="2">
        <f t="shared" si="8"/>
        <v>-52586</v>
      </c>
      <c r="E133" s="8">
        <f>IF(ABS(D133)&lt;'Le jeu'!$E$6*1000,D133,SIGN(D133)*'Le jeu'!$E$6*1000)</f>
        <v>0</v>
      </c>
      <c r="F133" s="8">
        <f t="shared" si="10"/>
        <v>-52586</v>
      </c>
      <c r="G133" s="28">
        <f>IF(F133&lt;0,'Le jeu'!$E$7*INT(Calculatrice!F133/1000),0)</f>
        <v>0</v>
      </c>
      <c r="H133" s="8">
        <f t="shared" si="11"/>
        <v>-52586</v>
      </c>
      <c r="I133" s="28"/>
      <c r="J133" s="2">
        <f t="shared" si="12"/>
        <v>-52586</v>
      </c>
      <c r="K133" s="28">
        <f t="shared" si="9"/>
        <v>-52586</v>
      </c>
    </row>
    <row r="134" spans="1:11" x14ac:dyDescent="0.25">
      <c r="A134" s="3">
        <f>'Données brutes'!A130+'Données brutes'!B130</f>
        <v>43134.666666666664</v>
      </c>
      <c r="B134" s="2">
        <f>'Données brutes'!C130*$E$2</f>
        <v>66091</v>
      </c>
      <c r="C134" s="8">
        <f>'Données brutes'!J130*Calculatrice!$C$2+'Données brutes'!K130*Calculatrice!$B$2+'Données brutes'!L130+'Données brutes'!N130*Calculatrice!$D$2</f>
        <v>13699</v>
      </c>
      <c r="D134" s="2">
        <f t="shared" si="8"/>
        <v>-52392</v>
      </c>
      <c r="E134" s="8">
        <f>IF(ABS(D134)&lt;'Le jeu'!$E$6*1000,D134,SIGN(D134)*'Le jeu'!$E$6*1000)</f>
        <v>0</v>
      </c>
      <c r="F134" s="8">
        <f t="shared" si="10"/>
        <v>-52392</v>
      </c>
      <c r="G134" s="28">
        <f>IF(F134&lt;0,'Le jeu'!$E$7*INT(Calculatrice!F134/1000),0)</f>
        <v>0</v>
      </c>
      <c r="H134" s="8">
        <f t="shared" si="11"/>
        <v>-52392</v>
      </c>
      <c r="I134" s="28"/>
      <c r="J134" s="2">
        <f t="shared" si="12"/>
        <v>-52392</v>
      </c>
      <c r="K134" s="28">
        <f t="shared" si="9"/>
        <v>-52392</v>
      </c>
    </row>
    <row r="135" spans="1:11" x14ac:dyDescent="0.25">
      <c r="A135" s="3">
        <f>'Données brutes'!A131+'Données brutes'!B131</f>
        <v>43134.6875</v>
      </c>
      <c r="B135" s="2">
        <f>'Données brutes'!C131*$E$2</f>
        <v>65646</v>
      </c>
      <c r="C135" s="8">
        <f>'Données brutes'!J131*Calculatrice!$C$2+'Données brutes'!K131*Calculatrice!$B$2+'Données brutes'!L131+'Données brutes'!N131*Calculatrice!$D$2</f>
        <v>13445</v>
      </c>
      <c r="D135" s="2">
        <f t="shared" ref="D135:D198" si="13">-(B135-C135)</f>
        <v>-52201</v>
      </c>
      <c r="E135" s="8">
        <f>IF(ABS(D135)&lt;'Le jeu'!$E$6*1000,D135,SIGN(D135)*'Le jeu'!$E$6*1000)</f>
        <v>0</v>
      </c>
      <c r="F135" s="8">
        <f t="shared" si="10"/>
        <v>-52201</v>
      </c>
      <c r="G135" s="28">
        <f>IF(F135&lt;0,'Le jeu'!$E$7*INT(Calculatrice!F135/1000),0)</f>
        <v>0</v>
      </c>
      <c r="H135" s="8">
        <f t="shared" si="11"/>
        <v>-52201</v>
      </c>
      <c r="I135" s="28"/>
      <c r="J135" s="2">
        <f t="shared" si="12"/>
        <v>-52201</v>
      </c>
      <c r="K135" s="28">
        <f t="shared" ref="K135:K198" si="14">IF(J135&lt;0,J135,0)</f>
        <v>-52201</v>
      </c>
    </row>
    <row r="136" spans="1:11" x14ac:dyDescent="0.25">
      <c r="A136" s="3">
        <f>'Données brutes'!A132+'Données brutes'!B132</f>
        <v>43134.708333333336</v>
      </c>
      <c r="B136" s="2">
        <f>'Données brutes'!C132*$E$2</f>
        <v>65643</v>
      </c>
      <c r="C136" s="8">
        <f>'Données brutes'!J132*Calculatrice!$C$2+'Données brutes'!K132*Calculatrice!$B$2+'Données brutes'!L132+'Données brutes'!N132*Calculatrice!$D$2</f>
        <v>13471</v>
      </c>
      <c r="D136" s="2">
        <f t="shared" si="13"/>
        <v>-52172</v>
      </c>
      <c r="E136" s="8">
        <f>IF(ABS(D136)&lt;'Le jeu'!$E$6*1000,D136,SIGN(D136)*'Le jeu'!$E$6*1000)</f>
        <v>0</v>
      </c>
      <c r="F136" s="8">
        <f t="shared" si="10"/>
        <v>-52172</v>
      </c>
      <c r="G136" s="28">
        <f>IF(F136&lt;0,'Le jeu'!$E$7*INT(Calculatrice!F136/1000),0)</f>
        <v>0</v>
      </c>
      <c r="H136" s="8">
        <f t="shared" si="11"/>
        <v>-52172</v>
      </c>
      <c r="I136" s="28"/>
      <c r="J136" s="2">
        <f t="shared" si="12"/>
        <v>-52172</v>
      </c>
      <c r="K136" s="28">
        <f t="shared" si="14"/>
        <v>-52172</v>
      </c>
    </row>
    <row r="137" spans="1:11" x14ac:dyDescent="0.25">
      <c r="A137" s="3">
        <f>'Données brutes'!A133+'Données brutes'!B133</f>
        <v>43134.729166666664</v>
      </c>
      <c r="B137" s="2">
        <f>'Données brutes'!C133*$E$2</f>
        <v>66510</v>
      </c>
      <c r="C137" s="8">
        <f>'Données brutes'!J133*Calculatrice!$C$2+'Données brutes'!K133*Calculatrice!$B$2+'Données brutes'!L133+'Données brutes'!N133*Calculatrice!$D$2</f>
        <v>13310</v>
      </c>
      <c r="D137" s="2">
        <f t="shared" si="13"/>
        <v>-53200</v>
      </c>
      <c r="E137" s="8">
        <f>IF(ABS(D137)&lt;'Le jeu'!$E$6*1000,D137,SIGN(D137)*'Le jeu'!$E$6*1000)</f>
        <v>0</v>
      </c>
      <c r="F137" s="8">
        <f t="shared" si="10"/>
        <v>-53200</v>
      </c>
      <c r="G137" s="28">
        <f>IF(F137&lt;0,'Le jeu'!$E$7*INT(Calculatrice!F137/1000),0)</f>
        <v>0</v>
      </c>
      <c r="H137" s="8">
        <f t="shared" si="11"/>
        <v>-53200</v>
      </c>
      <c r="I137" s="28"/>
      <c r="J137" s="2">
        <f t="shared" si="12"/>
        <v>-53200</v>
      </c>
      <c r="K137" s="28">
        <f t="shared" si="14"/>
        <v>-53200</v>
      </c>
    </row>
    <row r="138" spans="1:11" x14ac:dyDescent="0.25">
      <c r="A138" s="3">
        <f>'Données brutes'!A134+'Données brutes'!B134</f>
        <v>43134.75</v>
      </c>
      <c r="B138" s="2">
        <f>'Données brutes'!C134*$E$2</f>
        <v>68598</v>
      </c>
      <c r="C138" s="8">
        <f>'Données brutes'!J134*Calculatrice!$C$2+'Données brutes'!K134*Calculatrice!$B$2+'Données brutes'!L134+'Données brutes'!N134*Calculatrice!$D$2</f>
        <v>14529</v>
      </c>
      <c r="D138" s="2">
        <f t="shared" si="13"/>
        <v>-54069</v>
      </c>
      <c r="E138" s="8">
        <f>IF(ABS(D138)&lt;'Le jeu'!$E$6*1000,D138,SIGN(D138)*'Le jeu'!$E$6*1000)</f>
        <v>0</v>
      </c>
      <c r="F138" s="8">
        <f t="shared" si="10"/>
        <v>-54069</v>
      </c>
      <c r="G138" s="28">
        <f>IF(F138&lt;0,'Le jeu'!$E$7*INT(Calculatrice!F138/1000),0)</f>
        <v>0</v>
      </c>
      <c r="H138" s="8">
        <f t="shared" si="11"/>
        <v>-54069</v>
      </c>
      <c r="I138" s="28"/>
      <c r="J138" s="2">
        <f t="shared" si="12"/>
        <v>-54069</v>
      </c>
      <c r="K138" s="28">
        <f t="shared" si="14"/>
        <v>-54069</v>
      </c>
    </row>
    <row r="139" spans="1:11" x14ac:dyDescent="0.25">
      <c r="A139" s="3">
        <f>'Données brutes'!A135+'Données brutes'!B135</f>
        <v>43134.770833333336</v>
      </c>
      <c r="B139" s="2">
        <f>'Données brutes'!C135*$E$2</f>
        <v>71542</v>
      </c>
      <c r="C139" s="8">
        <f>'Données brutes'!J135*Calculatrice!$C$2+'Données brutes'!K135*Calculatrice!$B$2+'Données brutes'!L135+'Données brutes'!N135*Calculatrice!$D$2</f>
        <v>14756</v>
      </c>
      <c r="D139" s="2">
        <f t="shared" si="13"/>
        <v>-56786</v>
      </c>
      <c r="E139" s="8">
        <f>IF(ABS(D139)&lt;'Le jeu'!$E$6*1000,D139,SIGN(D139)*'Le jeu'!$E$6*1000)</f>
        <v>0</v>
      </c>
      <c r="F139" s="8">
        <f t="shared" si="10"/>
        <v>-56786</v>
      </c>
      <c r="G139" s="28">
        <f>IF(F139&lt;0,'Le jeu'!$E$7*INT(Calculatrice!F139/1000),0)</f>
        <v>0</v>
      </c>
      <c r="H139" s="8">
        <f t="shared" si="11"/>
        <v>-56786</v>
      </c>
      <c r="I139" s="28"/>
      <c r="J139" s="2">
        <f t="shared" si="12"/>
        <v>-56786</v>
      </c>
      <c r="K139" s="28">
        <f t="shared" si="14"/>
        <v>-56786</v>
      </c>
    </row>
    <row r="140" spans="1:11" x14ac:dyDescent="0.25">
      <c r="A140" s="3">
        <f>'Données brutes'!A136+'Données brutes'!B136</f>
        <v>43134.791666666664</v>
      </c>
      <c r="B140" s="2">
        <f>'Données brutes'!C136*$E$2</f>
        <v>73419</v>
      </c>
      <c r="C140" s="8">
        <f>'Données brutes'!J136*Calculatrice!$C$2+'Données brutes'!K136*Calculatrice!$B$2+'Données brutes'!L136+'Données brutes'!N136*Calculatrice!$D$2</f>
        <v>16418</v>
      </c>
      <c r="D140" s="2">
        <f t="shared" si="13"/>
        <v>-57001</v>
      </c>
      <c r="E140" s="8">
        <f>IF(ABS(D140)&lt;'Le jeu'!$E$6*1000,D140,SIGN(D140)*'Le jeu'!$E$6*1000)</f>
        <v>0</v>
      </c>
      <c r="F140" s="8">
        <f t="shared" si="10"/>
        <v>-57001</v>
      </c>
      <c r="G140" s="28">
        <f>IF(F140&lt;0,'Le jeu'!$E$7*INT(Calculatrice!F140/1000),0)</f>
        <v>0</v>
      </c>
      <c r="H140" s="8">
        <f t="shared" si="11"/>
        <v>-57001</v>
      </c>
      <c r="I140" s="28"/>
      <c r="J140" s="2">
        <f t="shared" si="12"/>
        <v>-57001</v>
      </c>
      <c r="K140" s="28">
        <f t="shared" si="14"/>
        <v>-57001</v>
      </c>
    </row>
    <row r="141" spans="1:11" x14ac:dyDescent="0.25">
      <c r="A141" s="3">
        <f>'Données brutes'!A137+'Données brutes'!B137</f>
        <v>43134.8125</v>
      </c>
      <c r="B141" s="2">
        <f>'Données brutes'!C137*$E$2</f>
        <v>73213</v>
      </c>
      <c r="C141" s="8">
        <f>'Données brutes'!J137*Calculatrice!$C$2+'Données brutes'!K137*Calculatrice!$B$2+'Données brutes'!L137+'Données brutes'!N137*Calculatrice!$D$2</f>
        <v>16165</v>
      </c>
      <c r="D141" s="2">
        <f t="shared" si="13"/>
        <v>-57048</v>
      </c>
      <c r="E141" s="8">
        <f>IF(ABS(D141)&lt;'Le jeu'!$E$6*1000,D141,SIGN(D141)*'Le jeu'!$E$6*1000)</f>
        <v>0</v>
      </c>
      <c r="F141" s="8">
        <f t="shared" si="10"/>
        <v>-57048</v>
      </c>
      <c r="G141" s="28">
        <f>IF(F141&lt;0,'Le jeu'!$E$7*INT(Calculatrice!F141/1000),0)</f>
        <v>0</v>
      </c>
      <c r="H141" s="8">
        <f t="shared" si="11"/>
        <v>-57048</v>
      </c>
      <c r="I141" s="28"/>
      <c r="J141" s="2">
        <f t="shared" si="12"/>
        <v>-57048</v>
      </c>
      <c r="K141" s="28">
        <f t="shared" si="14"/>
        <v>-57048</v>
      </c>
    </row>
    <row r="142" spans="1:11" x14ac:dyDescent="0.25">
      <c r="A142" s="3">
        <f>'Données brutes'!A138+'Données brutes'!B138</f>
        <v>43134.833333333336</v>
      </c>
      <c r="B142" s="2">
        <f>'Données brutes'!C138*$E$2</f>
        <v>72327</v>
      </c>
      <c r="C142" s="8">
        <f>'Données brutes'!J138*Calculatrice!$C$2+'Données brutes'!K138*Calculatrice!$B$2+'Données brutes'!L138+'Données brutes'!N138*Calculatrice!$D$2</f>
        <v>15129</v>
      </c>
      <c r="D142" s="2">
        <f t="shared" si="13"/>
        <v>-57198</v>
      </c>
      <c r="E142" s="8">
        <f>IF(ABS(D142)&lt;'Le jeu'!$E$6*1000,D142,SIGN(D142)*'Le jeu'!$E$6*1000)</f>
        <v>0</v>
      </c>
      <c r="F142" s="8">
        <f t="shared" si="10"/>
        <v>-57198</v>
      </c>
      <c r="G142" s="28">
        <f>IF(F142&lt;0,'Le jeu'!$E$7*INT(Calculatrice!F142/1000),0)</f>
        <v>0</v>
      </c>
      <c r="H142" s="8">
        <f t="shared" si="11"/>
        <v>-57198</v>
      </c>
      <c r="I142" s="28"/>
      <c r="J142" s="2">
        <f t="shared" si="12"/>
        <v>-57198</v>
      </c>
      <c r="K142" s="28">
        <f t="shared" si="14"/>
        <v>-57198</v>
      </c>
    </row>
    <row r="143" spans="1:11" x14ac:dyDescent="0.25">
      <c r="A143" s="3">
        <f>'Données brutes'!A139+'Données brutes'!B139</f>
        <v>43134.854166666664</v>
      </c>
      <c r="B143" s="2">
        <f>'Données brutes'!C139*$E$2</f>
        <v>70650</v>
      </c>
      <c r="C143" s="8">
        <f>'Données brutes'!J139*Calculatrice!$C$2+'Données brutes'!K139*Calculatrice!$B$2+'Données brutes'!L139+'Données brutes'!N139*Calculatrice!$D$2</f>
        <v>13941</v>
      </c>
      <c r="D143" s="2">
        <f t="shared" si="13"/>
        <v>-56709</v>
      </c>
      <c r="E143" s="8">
        <f>IF(ABS(D143)&lt;'Le jeu'!$E$6*1000,D143,SIGN(D143)*'Le jeu'!$E$6*1000)</f>
        <v>0</v>
      </c>
      <c r="F143" s="8">
        <f t="shared" si="10"/>
        <v>-56709</v>
      </c>
      <c r="G143" s="28">
        <f>IF(F143&lt;0,'Le jeu'!$E$7*INT(Calculatrice!F143/1000),0)</f>
        <v>0</v>
      </c>
      <c r="H143" s="8">
        <f t="shared" si="11"/>
        <v>-56709</v>
      </c>
      <c r="I143" s="28"/>
      <c r="J143" s="2">
        <f t="shared" si="12"/>
        <v>-56709</v>
      </c>
      <c r="K143" s="28">
        <f t="shared" si="14"/>
        <v>-56709</v>
      </c>
    </row>
    <row r="144" spans="1:11" x14ac:dyDescent="0.25">
      <c r="A144" s="3">
        <f>'Données brutes'!A140+'Données brutes'!B140</f>
        <v>43134.875</v>
      </c>
      <c r="B144" s="2">
        <f>'Données brutes'!C140*$E$2</f>
        <v>69012</v>
      </c>
      <c r="C144" s="8">
        <f>'Données brutes'!J140*Calculatrice!$C$2+'Données brutes'!K140*Calculatrice!$B$2+'Données brutes'!L140+'Données brutes'!N140*Calculatrice!$D$2</f>
        <v>12598</v>
      </c>
      <c r="D144" s="2">
        <f t="shared" si="13"/>
        <v>-56414</v>
      </c>
      <c r="E144" s="8">
        <f>IF(ABS(D144)&lt;'Le jeu'!$E$6*1000,D144,SIGN(D144)*'Le jeu'!$E$6*1000)</f>
        <v>0</v>
      </c>
      <c r="F144" s="8">
        <f t="shared" si="10"/>
        <v>-56414</v>
      </c>
      <c r="G144" s="28">
        <f>IF(F144&lt;0,'Le jeu'!$E$7*INT(Calculatrice!F144/1000),0)</f>
        <v>0</v>
      </c>
      <c r="H144" s="8">
        <f t="shared" si="11"/>
        <v>-56414</v>
      </c>
      <c r="I144" s="28"/>
      <c r="J144" s="2">
        <f t="shared" si="12"/>
        <v>-56414</v>
      </c>
      <c r="K144" s="28">
        <f t="shared" si="14"/>
        <v>-56414</v>
      </c>
    </row>
    <row r="145" spans="1:11" x14ac:dyDescent="0.25">
      <c r="A145" s="3">
        <f>'Données brutes'!A141+'Données brutes'!B141</f>
        <v>43134.895833333336</v>
      </c>
      <c r="B145" s="2">
        <f>'Données brutes'!C141*$E$2</f>
        <v>67583</v>
      </c>
      <c r="C145" s="8">
        <f>'Données brutes'!J141*Calculatrice!$C$2+'Données brutes'!K141*Calculatrice!$B$2+'Données brutes'!L141+'Données brutes'!N141*Calculatrice!$D$2</f>
        <v>11784</v>
      </c>
      <c r="D145" s="2">
        <f t="shared" si="13"/>
        <v>-55799</v>
      </c>
      <c r="E145" s="8">
        <f>IF(ABS(D145)&lt;'Le jeu'!$E$6*1000,D145,SIGN(D145)*'Le jeu'!$E$6*1000)</f>
        <v>0</v>
      </c>
      <c r="F145" s="8">
        <f t="shared" si="10"/>
        <v>-55799</v>
      </c>
      <c r="G145" s="28">
        <f>IF(F145&lt;0,'Le jeu'!$E$7*INT(Calculatrice!F145/1000),0)</f>
        <v>0</v>
      </c>
      <c r="H145" s="8">
        <f t="shared" si="11"/>
        <v>-55799</v>
      </c>
      <c r="I145" s="28"/>
      <c r="J145" s="2">
        <f t="shared" si="12"/>
        <v>-55799</v>
      </c>
      <c r="K145" s="28">
        <f t="shared" si="14"/>
        <v>-55799</v>
      </c>
    </row>
    <row r="146" spans="1:11" x14ac:dyDescent="0.25">
      <c r="A146" s="3">
        <f>'Données brutes'!A142+'Données brutes'!B142</f>
        <v>43134.916666666664</v>
      </c>
      <c r="B146" s="2">
        <f>'Données brutes'!C142*$E$2</f>
        <v>66749</v>
      </c>
      <c r="C146" s="8">
        <f>'Données brutes'!J142*Calculatrice!$C$2+'Données brutes'!K142*Calculatrice!$B$2+'Données brutes'!L142+'Données brutes'!N142*Calculatrice!$D$2</f>
        <v>11229</v>
      </c>
      <c r="D146" s="2">
        <f t="shared" si="13"/>
        <v>-55520</v>
      </c>
      <c r="E146" s="8">
        <f>IF(ABS(D146)&lt;'Le jeu'!$E$6*1000,D146,SIGN(D146)*'Le jeu'!$E$6*1000)</f>
        <v>0</v>
      </c>
      <c r="F146" s="8">
        <f t="shared" si="10"/>
        <v>-55520</v>
      </c>
      <c r="G146" s="28">
        <f>IF(F146&lt;0,'Le jeu'!$E$7*INT(Calculatrice!F146/1000),0)</f>
        <v>0</v>
      </c>
      <c r="H146" s="8">
        <f t="shared" si="11"/>
        <v>-55520</v>
      </c>
      <c r="I146" s="28"/>
      <c r="J146" s="2">
        <f t="shared" si="12"/>
        <v>-55520</v>
      </c>
      <c r="K146" s="28">
        <f t="shared" si="14"/>
        <v>-55520</v>
      </c>
    </row>
    <row r="147" spans="1:11" x14ac:dyDescent="0.25">
      <c r="A147" s="3">
        <f>'Données brutes'!A143+'Données brutes'!B143</f>
        <v>43134.9375</v>
      </c>
      <c r="B147" s="2">
        <f>'Données brutes'!C143*$E$2</f>
        <v>67728</v>
      </c>
      <c r="C147" s="8">
        <f>'Données brutes'!J143*Calculatrice!$C$2+'Données brutes'!K143*Calculatrice!$B$2+'Données brutes'!L143+'Données brutes'!N143*Calculatrice!$D$2</f>
        <v>11259</v>
      </c>
      <c r="D147" s="2">
        <f t="shared" si="13"/>
        <v>-56469</v>
      </c>
      <c r="E147" s="8">
        <f>IF(ABS(D147)&lt;'Le jeu'!$E$6*1000,D147,SIGN(D147)*'Le jeu'!$E$6*1000)</f>
        <v>0</v>
      </c>
      <c r="F147" s="8">
        <f t="shared" si="10"/>
        <v>-56469</v>
      </c>
      <c r="G147" s="28">
        <f>IF(F147&lt;0,'Le jeu'!$E$7*INT(Calculatrice!F147/1000),0)</f>
        <v>0</v>
      </c>
      <c r="H147" s="8">
        <f t="shared" si="11"/>
        <v>-56469</v>
      </c>
      <c r="I147" s="28"/>
      <c r="J147" s="2">
        <f t="shared" si="12"/>
        <v>-56469</v>
      </c>
      <c r="K147" s="28">
        <f t="shared" si="14"/>
        <v>-56469</v>
      </c>
    </row>
    <row r="148" spans="1:11" x14ac:dyDescent="0.25">
      <c r="A148" s="3">
        <f>'Données brutes'!A144+'Données brutes'!B144</f>
        <v>43134.958333333336</v>
      </c>
      <c r="B148" s="2">
        <f>'Données brutes'!C144*$E$2</f>
        <v>70600</v>
      </c>
      <c r="C148" s="8">
        <f>'Données brutes'!J144*Calculatrice!$C$2+'Données brutes'!K144*Calculatrice!$B$2+'Données brutes'!L144+'Données brutes'!N144*Calculatrice!$D$2</f>
        <v>12978</v>
      </c>
      <c r="D148" s="2">
        <f t="shared" si="13"/>
        <v>-57622</v>
      </c>
      <c r="E148" s="8">
        <f>IF(ABS(D148)&lt;'Le jeu'!$E$6*1000,D148,SIGN(D148)*'Le jeu'!$E$6*1000)</f>
        <v>0</v>
      </c>
      <c r="F148" s="8">
        <f t="shared" si="10"/>
        <v>-57622</v>
      </c>
      <c r="G148" s="28">
        <f>IF(F148&lt;0,'Le jeu'!$E$7*INT(Calculatrice!F148/1000),0)</f>
        <v>0</v>
      </c>
      <c r="H148" s="8">
        <f t="shared" si="11"/>
        <v>-57622</v>
      </c>
      <c r="I148" s="28"/>
      <c r="J148" s="2">
        <f t="shared" si="12"/>
        <v>-57622</v>
      </c>
      <c r="K148" s="28">
        <f t="shared" si="14"/>
        <v>-57622</v>
      </c>
    </row>
    <row r="149" spans="1:11" x14ac:dyDescent="0.25">
      <c r="A149" s="3">
        <f>'Données brutes'!A145+'Données brutes'!B145</f>
        <v>43134.979166666664</v>
      </c>
      <c r="B149" s="2">
        <f>'Données brutes'!C145*$E$2</f>
        <v>70201</v>
      </c>
      <c r="C149" s="8">
        <f>'Données brutes'!J145*Calculatrice!$C$2+'Données brutes'!K145*Calculatrice!$B$2+'Données brutes'!L145+'Données brutes'!N145*Calculatrice!$D$2</f>
        <v>11836</v>
      </c>
      <c r="D149" s="2">
        <f t="shared" si="13"/>
        <v>-58365</v>
      </c>
      <c r="E149" s="8">
        <f>IF(ABS(D149)&lt;'Le jeu'!$E$6*1000,D149,SIGN(D149)*'Le jeu'!$E$6*1000)</f>
        <v>0</v>
      </c>
      <c r="F149" s="8">
        <f t="shared" si="10"/>
        <v>-58365</v>
      </c>
      <c r="G149" s="28">
        <f>IF(F149&lt;0,'Le jeu'!$E$7*INT(Calculatrice!F149/1000),0)</f>
        <v>0</v>
      </c>
      <c r="H149" s="8">
        <f t="shared" si="11"/>
        <v>-58365</v>
      </c>
      <c r="I149" s="28"/>
      <c r="J149" s="2">
        <f t="shared" si="12"/>
        <v>-58365</v>
      </c>
      <c r="K149" s="28">
        <f t="shared" si="14"/>
        <v>-58365</v>
      </c>
    </row>
    <row r="150" spans="1:11" x14ac:dyDescent="0.25">
      <c r="A150" s="3">
        <f>'Données brutes'!A146+'Données brutes'!B146</f>
        <v>43135</v>
      </c>
      <c r="B150" s="2">
        <f>'Données brutes'!C146*$E$2</f>
        <v>70469</v>
      </c>
      <c r="C150" s="8">
        <f>'Données brutes'!J146*Calculatrice!$C$2+'Données brutes'!K146*Calculatrice!$B$2+'Données brutes'!L146+'Données brutes'!N146*Calculatrice!$D$2</f>
        <v>11923</v>
      </c>
      <c r="D150" s="2">
        <f t="shared" si="13"/>
        <v>-58546</v>
      </c>
      <c r="E150" s="8">
        <f>IF(ABS(D150)&lt;'Le jeu'!$E$6*1000,D150,SIGN(D150)*'Le jeu'!$E$6*1000)</f>
        <v>0</v>
      </c>
      <c r="F150" s="8">
        <f t="shared" si="10"/>
        <v>-58546</v>
      </c>
      <c r="G150" s="28">
        <f>IF(F150&lt;0,'Le jeu'!$E$7*INT(Calculatrice!F150/1000),0)</f>
        <v>0</v>
      </c>
      <c r="H150" s="8">
        <f t="shared" si="11"/>
        <v>-58546</v>
      </c>
      <c r="I150" s="28"/>
      <c r="J150" s="2">
        <f t="shared" si="12"/>
        <v>-58546</v>
      </c>
      <c r="K150" s="28">
        <f t="shared" si="14"/>
        <v>-58546</v>
      </c>
    </row>
    <row r="151" spans="1:11" x14ac:dyDescent="0.25">
      <c r="A151" s="3">
        <f>'Données brutes'!A147+'Données brutes'!B147</f>
        <v>43135.020833333336</v>
      </c>
      <c r="B151" s="2">
        <f>'Données brutes'!C147*$E$2</f>
        <v>68609</v>
      </c>
      <c r="C151" s="8">
        <f>'Données brutes'!J147*Calculatrice!$C$2+'Données brutes'!K147*Calculatrice!$B$2+'Données brutes'!L147+'Données brutes'!N147*Calculatrice!$D$2</f>
        <v>11930</v>
      </c>
      <c r="D151" s="2">
        <f t="shared" si="13"/>
        <v>-56679</v>
      </c>
      <c r="E151" s="8">
        <f>IF(ABS(D151)&lt;'Le jeu'!$E$6*1000,D151,SIGN(D151)*'Le jeu'!$E$6*1000)</f>
        <v>0</v>
      </c>
      <c r="F151" s="8">
        <f t="shared" si="10"/>
        <v>-56679</v>
      </c>
      <c r="G151" s="28">
        <f>IF(F151&lt;0,'Le jeu'!$E$7*INT(Calculatrice!F151/1000),0)</f>
        <v>0</v>
      </c>
      <c r="H151" s="8">
        <f t="shared" si="11"/>
        <v>-56679</v>
      </c>
      <c r="I151" s="28"/>
      <c r="J151" s="2">
        <f t="shared" si="12"/>
        <v>-56679</v>
      </c>
      <c r="K151" s="28">
        <f t="shared" si="14"/>
        <v>-56679</v>
      </c>
    </row>
    <row r="152" spans="1:11" x14ac:dyDescent="0.25">
      <c r="A152" s="3">
        <f>'Données brutes'!A148+'Données brutes'!B148</f>
        <v>43135.041666666664</v>
      </c>
      <c r="B152" s="2">
        <f>'Données brutes'!C148*$E$2</f>
        <v>66094</v>
      </c>
      <c r="C152" s="8">
        <f>'Données brutes'!J148*Calculatrice!$C$2+'Données brutes'!K148*Calculatrice!$B$2+'Données brutes'!L148+'Données brutes'!N148*Calculatrice!$D$2</f>
        <v>11520</v>
      </c>
      <c r="D152" s="2">
        <f t="shared" si="13"/>
        <v>-54574</v>
      </c>
      <c r="E152" s="8">
        <f>IF(ABS(D152)&lt;'Le jeu'!$E$6*1000,D152,SIGN(D152)*'Le jeu'!$E$6*1000)</f>
        <v>0</v>
      </c>
      <c r="F152" s="8">
        <f t="shared" si="10"/>
        <v>-54574</v>
      </c>
      <c r="G152" s="28">
        <f>IF(F152&lt;0,'Le jeu'!$E$7*INT(Calculatrice!F152/1000),0)</f>
        <v>0</v>
      </c>
      <c r="H152" s="8">
        <f t="shared" si="11"/>
        <v>-54574</v>
      </c>
      <c r="I152" s="28"/>
      <c r="J152" s="2">
        <f t="shared" si="12"/>
        <v>-54574</v>
      </c>
      <c r="K152" s="28">
        <f t="shared" si="14"/>
        <v>-54574</v>
      </c>
    </row>
    <row r="153" spans="1:11" x14ac:dyDescent="0.25">
      <c r="A153" s="3">
        <f>'Données brutes'!A149+'Données brutes'!B149</f>
        <v>43135.0625</v>
      </c>
      <c r="B153" s="2">
        <f>'Données brutes'!C149*$E$2</f>
        <v>65575</v>
      </c>
      <c r="C153" s="8">
        <f>'Données brutes'!J149*Calculatrice!$C$2+'Données brutes'!K149*Calculatrice!$B$2+'Données brutes'!L149+'Données brutes'!N149*Calculatrice!$D$2</f>
        <v>11111</v>
      </c>
      <c r="D153" s="2">
        <f t="shared" si="13"/>
        <v>-54464</v>
      </c>
      <c r="E153" s="8">
        <f>IF(ABS(D153)&lt;'Le jeu'!$E$6*1000,D153,SIGN(D153)*'Le jeu'!$E$6*1000)</f>
        <v>0</v>
      </c>
      <c r="F153" s="8">
        <f t="shared" si="10"/>
        <v>-54464</v>
      </c>
      <c r="G153" s="28">
        <f>IF(F153&lt;0,'Le jeu'!$E$7*INT(Calculatrice!F153/1000),0)</f>
        <v>0</v>
      </c>
      <c r="H153" s="8">
        <f t="shared" si="11"/>
        <v>-54464</v>
      </c>
      <c r="I153" s="28"/>
      <c r="J153" s="2">
        <f t="shared" si="12"/>
        <v>-54464</v>
      </c>
      <c r="K153" s="28">
        <f t="shared" si="14"/>
        <v>-54464</v>
      </c>
    </row>
    <row r="154" spans="1:11" x14ac:dyDescent="0.25">
      <c r="A154" s="3">
        <f>'Données brutes'!A150+'Données brutes'!B150</f>
        <v>43135.083333333336</v>
      </c>
      <c r="B154" s="2">
        <f>'Données brutes'!C150*$E$2</f>
        <v>64878</v>
      </c>
      <c r="C154" s="8">
        <f>'Données brutes'!J150*Calculatrice!$C$2+'Données brutes'!K150*Calculatrice!$B$2+'Données brutes'!L150+'Données brutes'!N150*Calculatrice!$D$2</f>
        <v>11086</v>
      </c>
      <c r="D154" s="2">
        <f t="shared" si="13"/>
        <v>-53792</v>
      </c>
      <c r="E154" s="8">
        <f>IF(ABS(D154)&lt;'Le jeu'!$E$6*1000,D154,SIGN(D154)*'Le jeu'!$E$6*1000)</f>
        <v>0</v>
      </c>
      <c r="F154" s="8">
        <f t="shared" si="10"/>
        <v>-53792</v>
      </c>
      <c r="G154" s="28">
        <f>IF(F154&lt;0,'Le jeu'!$E$7*INT(Calculatrice!F154/1000),0)</f>
        <v>0</v>
      </c>
      <c r="H154" s="8">
        <f t="shared" si="11"/>
        <v>-53792</v>
      </c>
      <c r="I154" s="28"/>
      <c r="J154" s="2">
        <f t="shared" si="12"/>
        <v>-53792</v>
      </c>
      <c r="K154" s="28">
        <f t="shared" si="14"/>
        <v>-53792</v>
      </c>
    </row>
    <row r="155" spans="1:11" x14ac:dyDescent="0.25">
      <c r="A155" s="3">
        <f>'Données brutes'!A151+'Données brutes'!B151</f>
        <v>43135.104166666664</v>
      </c>
      <c r="B155" s="2">
        <f>'Données brutes'!C151*$E$2</f>
        <v>64326</v>
      </c>
      <c r="C155" s="8">
        <f>'Données brutes'!J151*Calculatrice!$C$2+'Données brutes'!K151*Calculatrice!$B$2+'Données brutes'!L151+'Données brutes'!N151*Calculatrice!$D$2</f>
        <v>11077</v>
      </c>
      <c r="D155" s="2">
        <f t="shared" si="13"/>
        <v>-53249</v>
      </c>
      <c r="E155" s="8">
        <f>IF(ABS(D155)&lt;'Le jeu'!$E$6*1000,D155,SIGN(D155)*'Le jeu'!$E$6*1000)</f>
        <v>0</v>
      </c>
      <c r="F155" s="8">
        <f t="shared" si="10"/>
        <v>-53249</v>
      </c>
      <c r="G155" s="28">
        <f>IF(F155&lt;0,'Le jeu'!$E$7*INT(Calculatrice!F155/1000),0)</f>
        <v>0</v>
      </c>
      <c r="H155" s="8">
        <f t="shared" si="11"/>
        <v>-53249</v>
      </c>
      <c r="I155" s="28"/>
      <c r="J155" s="2">
        <f t="shared" si="12"/>
        <v>-53249</v>
      </c>
      <c r="K155" s="28">
        <f t="shared" si="14"/>
        <v>-53249</v>
      </c>
    </row>
    <row r="156" spans="1:11" x14ac:dyDescent="0.25">
      <c r="A156" s="3">
        <f>'Données brutes'!A152+'Données brutes'!B152</f>
        <v>43135.125</v>
      </c>
      <c r="B156" s="2">
        <f>'Données brutes'!C152*$E$2</f>
        <v>62274</v>
      </c>
      <c r="C156" s="8">
        <f>'Données brutes'!J152*Calculatrice!$C$2+'Données brutes'!K152*Calculatrice!$B$2+'Données brutes'!L152+'Données brutes'!N152*Calculatrice!$D$2</f>
        <v>10675</v>
      </c>
      <c r="D156" s="2">
        <f t="shared" si="13"/>
        <v>-51599</v>
      </c>
      <c r="E156" s="8">
        <f>IF(ABS(D156)&lt;'Le jeu'!$E$6*1000,D156,SIGN(D156)*'Le jeu'!$E$6*1000)</f>
        <v>0</v>
      </c>
      <c r="F156" s="8">
        <f t="shared" si="10"/>
        <v>-51599</v>
      </c>
      <c r="G156" s="28">
        <f>IF(F156&lt;0,'Le jeu'!$E$7*INT(Calculatrice!F156/1000),0)</f>
        <v>0</v>
      </c>
      <c r="H156" s="8">
        <f t="shared" si="11"/>
        <v>-51599</v>
      </c>
      <c r="I156" s="28"/>
      <c r="J156" s="2">
        <f t="shared" si="12"/>
        <v>-51599</v>
      </c>
      <c r="K156" s="28">
        <f t="shared" si="14"/>
        <v>-51599</v>
      </c>
    </row>
    <row r="157" spans="1:11" x14ac:dyDescent="0.25">
      <c r="A157" s="3">
        <f>'Données brutes'!A153+'Données brutes'!B153</f>
        <v>43135.145833333336</v>
      </c>
      <c r="B157" s="2">
        <f>'Données brutes'!C153*$E$2</f>
        <v>60992</v>
      </c>
      <c r="C157" s="8">
        <f>'Données brutes'!J153*Calculatrice!$C$2+'Données brutes'!K153*Calculatrice!$B$2+'Données brutes'!L153+'Données brutes'!N153*Calculatrice!$D$2</f>
        <v>10577</v>
      </c>
      <c r="D157" s="2">
        <f t="shared" si="13"/>
        <v>-50415</v>
      </c>
      <c r="E157" s="8">
        <f>IF(ABS(D157)&lt;'Le jeu'!$E$6*1000,D157,SIGN(D157)*'Le jeu'!$E$6*1000)</f>
        <v>0</v>
      </c>
      <c r="F157" s="8">
        <f t="shared" si="10"/>
        <v>-50415</v>
      </c>
      <c r="G157" s="28">
        <f>IF(F157&lt;0,'Le jeu'!$E$7*INT(Calculatrice!F157/1000),0)</f>
        <v>0</v>
      </c>
      <c r="H157" s="8">
        <f t="shared" si="11"/>
        <v>-50415</v>
      </c>
      <c r="I157" s="28"/>
      <c r="J157" s="2">
        <f t="shared" si="12"/>
        <v>-50415</v>
      </c>
      <c r="K157" s="28">
        <f t="shared" si="14"/>
        <v>-50415</v>
      </c>
    </row>
    <row r="158" spans="1:11" x14ac:dyDescent="0.25">
      <c r="A158" s="3">
        <f>'Données brutes'!A154+'Données brutes'!B154</f>
        <v>43135.166666666664</v>
      </c>
      <c r="B158" s="2">
        <f>'Données brutes'!C154*$E$2</f>
        <v>59846</v>
      </c>
      <c r="C158" s="8">
        <f>'Données brutes'!J154*Calculatrice!$C$2+'Données brutes'!K154*Calculatrice!$B$2+'Données brutes'!L154+'Données brutes'!N154*Calculatrice!$D$2</f>
        <v>10184</v>
      </c>
      <c r="D158" s="2">
        <f t="shared" si="13"/>
        <v>-49662</v>
      </c>
      <c r="E158" s="8">
        <f>IF(ABS(D158)&lt;'Le jeu'!$E$6*1000,D158,SIGN(D158)*'Le jeu'!$E$6*1000)</f>
        <v>0</v>
      </c>
      <c r="F158" s="8">
        <f t="shared" si="10"/>
        <v>-49662</v>
      </c>
      <c r="G158" s="28">
        <f>IF(F158&lt;0,'Le jeu'!$E$7*INT(Calculatrice!F158/1000),0)</f>
        <v>0</v>
      </c>
      <c r="H158" s="8">
        <f t="shared" si="11"/>
        <v>-49662</v>
      </c>
      <c r="I158" s="28"/>
      <c r="J158" s="2">
        <f t="shared" si="12"/>
        <v>-49662</v>
      </c>
      <c r="K158" s="28">
        <f t="shared" si="14"/>
        <v>-49662</v>
      </c>
    </row>
    <row r="159" spans="1:11" x14ac:dyDescent="0.25">
      <c r="A159" s="3">
        <f>'Données brutes'!A155+'Données brutes'!B155</f>
        <v>43135.1875</v>
      </c>
      <c r="B159" s="2">
        <f>'Données brutes'!C155*$E$2</f>
        <v>59262</v>
      </c>
      <c r="C159" s="8">
        <f>'Données brutes'!J155*Calculatrice!$C$2+'Données brutes'!K155*Calculatrice!$B$2+'Données brutes'!L155+'Données brutes'!N155*Calculatrice!$D$2</f>
        <v>10318</v>
      </c>
      <c r="D159" s="2">
        <f t="shared" si="13"/>
        <v>-48944</v>
      </c>
      <c r="E159" s="8">
        <f>IF(ABS(D159)&lt;'Le jeu'!$E$6*1000,D159,SIGN(D159)*'Le jeu'!$E$6*1000)</f>
        <v>0</v>
      </c>
      <c r="F159" s="8">
        <f t="shared" si="10"/>
        <v>-48944</v>
      </c>
      <c r="G159" s="28">
        <f>IF(F159&lt;0,'Le jeu'!$E$7*INT(Calculatrice!F159/1000),0)</f>
        <v>0</v>
      </c>
      <c r="H159" s="8">
        <f t="shared" si="11"/>
        <v>-48944</v>
      </c>
      <c r="I159" s="28"/>
      <c r="J159" s="2">
        <f t="shared" si="12"/>
        <v>-48944</v>
      </c>
      <c r="K159" s="28">
        <f t="shared" si="14"/>
        <v>-48944</v>
      </c>
    </row>
    <row r="160" spans="1:11" x14ac:dyDescent="0.25">
      <c r="A160" s="3">
        <f>'Données brutes'!A156+'Données brutes'!B156</f>
        <v>43135.208333333336</v>
      </c>
      <c r="B160" s="2">
        <f>'Données brutes'!C156*$E$2</f>
        <v>58888</v>
      </c>
      <c r="C160" s="8">
        <f>'Données brutes'!J156*Calculatrice!$C$2+'Données brutes'!K156*Calculatrice!$B$2+'Données brutes'!L156+'Données brutes'!N156*Calculatrice!$D$2</f>
        <v>10290</v>
      </c>
      <c r="D160" s="2">
        <f t="shared" si="13"/>
        <v>-48598</v>
      </c>
      <c r="E160" s="8">
        <f>IF(ABS(D160)&lt;'Le jeu'!$E$6*1000,D160,SIGN(D160)*'Le jeu'!$E$6*1000)</f>
        <v>0</v>
      </c>
      <c r="F160" s="8">
        <f t="shared" si="10"/>
        <v>-48598</v>
      </c>
      <c r="G160" s="28">
        <f>IF(F160&lt;0,'Le jeu'!$E$7*INT(Calculatrice!F160/1000),0)</f>
        <v>0</v>
      </c>
      <c r="H160" s="8">
        <f t="shared" si="11"/>
        <v>-48598</v>
      </c>
      <c r="I160" s="28"/>
      <c r="J160" s="2">
        <f t="shared" si="12"/>
        <v>-48598</v>
      </c>
      <c r="K160" s="28">
        <f t="shared" si="14"/>
        <v>-48598</v>
      </c>
    </row>
    <row r="161" spans="1:11" x14ac:dyDescent="0.25">
      <c r="A161" s="3">
        <f>'Données brutes'!A157+'Données brutes'!B157</f>
        <v>43135.229166666664</v>
      </c>
      <c r="B161" s="2">
        <f>'Données brutes'!C157*$E$2</f>
        <v>59385</v>
      </c>
      <c r="C161" s="8">
        <f>'Données brutes'!J157*Calculatrice!$C$2+'Données brutes'!K157*Calculatrice!$B$2+'Données brutes'!L157+'Données brutes'!N157*Calculatrice!$D$2</f>
        <v>10736</v>
      </c>
      <c r="D161" s="2">
        <f t="shared" si="13"/>
        <v>-48649</v>
      </c>
      <c r="E161" s="8">
        <f>IF(ABS(D161)&lt;'Le jeu'!$E$6*1000,D161,SIGN(D161)*'Le jeu'!$E$6*1000)</f>
        <v>0</v>
      </c>
      <c r="F161" s="8">
        <f t="shared" si="10"/>
        <v>-48649</v>
      </c>
      <c r="G161" s="28">
        <f>IF(F161&lt;0,'Le jeu'!$E$7*INT(Calculatrice!F161/1000),0)</f>
        <v>0</v>
      </c>
      <c r="H161" s="8">
        <f t="shared" si="11"/>
        <v>-48649</v>
      </c>
      <c r="I161" s="28"/>
      <c r="J161" s="2">
        <f t="shared" si="12"/>
        <v>-48649</v>
      </c>
      <c r="K161" s="28">
        <f t="shared" si="14"/>
        <v>-48649</v>
      </c>
    </row>
    <row r="162" spans="1:11" x14ac:dyDescent="0.25">
      <c r="A162" s="3">
        <f>'Données brutes'!A158+'Données brutes'!B158</f>
        <v>43135.25</v>
      </c>
      <c r="B162" s="2">
        <f>'Données brutes'!C158*$E$2</f>
        <v>59624</v>
      </c>
      <c r="C162" s="8">
        <f>'Données brutes'!J158*Calculatrice!$C$2+'Données brutes'!K158*Calculatrice!$B$2+'Données brutes'!L158+'Données brutes'!N158*Calculatrice!$D$2</f>
        <v>10974</v>
      </c>
      <c r="D162" s="2">
        <f t="shared" si="13"/>
        <v>-48650</v>
      </c>
      <c r="E162" s="8">
        <f>IF(ABS(D162)&lt;'Le jeu'!$E$6*1000,D162,SIGN(D162)*'Le jeu'!$E$6*1000)</f>
        <v>0</v>
      </c>
      <c r="F162" s="8">
        <f t="shared" si="10"/>
        <v>-48650</v>
      </c>
      <c r="G162" s="28">
        <f>IF(F162&lt;0,'Le jeu'!$E$7*INT(Calculatrice!F162/1000),0)</f>
        <v>0</v>
      </c>
      <c r="H162" s="8">
        <f t="shared" si="11"/>
        <v>-48650</v>
      </c>
      <c r="I162" s="28"/>
      <c r="J162" s="2">
        <f t="shared" si="12"/>
        <v>-48650</v>
      </c>
      <c r="K162" s="28">
        <f t="shared" si="14"/>
        <v>-48650</v>
      </c>
    </row>
    <row r="163" spans="1:11" x14ac:dyDescent="0.25">
      <c r="A163" s="3">
        <f>'Données brutes'!A159+'Données brutes'!B159</f>
        <v>43135.270833333336</v>
      </c>
      <c r="B163" s="2">
        <f>'Données brutes'!C159*$E$2</f>
        <v>60424</v>
      </c>
      <c r="C163" s="8">
        <f>'Données brutes'!J159*Calculatrice!$C$2+'Données brutes'!K159*Calculatrice!$B$2+'Données brutes'!L159+'Données brutes'!N159*Calculatrice!$D$2</f>
        <v>11471</v>
      </c>
      <c r="D163" s="2">
        <f t="shared" si="13"/>
        <v>-48953</v>
      </c>
      <c r="E163" s="8">
        <f>IF(ABS(D163)&lt;'Le jeu'!$E$6*1000,D163,SIGN(D163)*'Le jeu'!$E$6*1000)</f>
        <v>0</v>
      </c>
      <c r="F163" s="8">
        <f t="shared" si="10"/>
        <v>-48953</v>
      </c>
      <c r="G163" s="28">
        <f>IF(F163&lt;0,'Le jeu'!$E$7*INT(Calculatrice!F163/1000),0)</f>
        <v>0</v>
      </c>
      <c r="H163" s="8">
        <f t="shared" si="11"/>
        <v>-48953</v>
      </c>
      <c r="I163" s="28"/>
      <c r="J163" s="2">
        <f t="shared" si="12"/>
        <v>-48953</v>
      </c>
      <c r="K163" s="28">
        <f t="shared" si="14"/>
        <v>-48953</v>
      </c>
    </row>
    <row r="164" spans="1:11" x14ac:dyDescent="0.25">
      <c r="A164" s="3">
        <f>'Données brutes'!A160+'Données brutes'!B160</f>
        <v>43135.291666666664</v>
      </c>
      <c r="B164" s="2">
        <f>'Données brutes'!C160*$E$2</f>
        <v>60955</v>
      </c>
      <c r="C164" s="8">
        <f>'Données brutes'!J160*Calculatrice!$C$2+'Données brutes'!K160*Calculatrice!$B$2+'Données brutes'!L160+'Données brutes'!N160*Calculatrice!$D$2</f>
        <v>11888</v>
      </c>
      <c r="D164" s="2">
        <f t="shared" si="13"/>
        <v>-49067</v>
      </c>
      <c r="E164" s="8">
        <f>IF(ABS(D164)&lt;'Le jeu'!$E$6*1000,D164,SIGN(D164)*'Le jeu'!$E$6*1000)</f>
        <v>0</v>
      </c>
      <c r="F164" s="8">
        <f t="shared" si="10"/>
        <v>-49067</v>
      </c>
      <c r="G164" s="28">
        <f>IF(F164&lt;0,'Le jeu'!$E$7*INT(Calculatrice!F164/1000),0)</f>
        <v>0</v>
      </c>
      <c r="H164" s="8">
        <f t="shared" si="11"/>
        <v>-49067</v>
      </c>
      <c r="I164" s="28"/>
      <c r="J164" s="2">
        <f t="shared" si="12"/>
        <v>-49067</v>
      </c>
      <c r="K164" s="28">
        <f t="shared" si="14"/>
        <v>-49067</v>
      </c>
    </row>
    <row r="165" spans="1:11" x14ac:dyDescent="0.25">
      <c r="A165" s="3">
        <f>'Données brutes'!A161+'Données brutes'!B161</f>
        <v>43135.3125</v>
      </c>
      <c r="B165" s="2">
        <f>'Données brutes'!C161*$E$2</f>
        <v>62086</v>
      </c>
      <c r="C165" s="8">
        <f>'Données brutes'!J161*Calculatrice!$C$2+'Données brutes'!K161*Calculatrice!$B$2+'Données brutes'!L161+'Données brutes'!N161*Calculatrice!$D$2</f>
        <v>12386</v>
      </c>
      <c r="D165" s="2">
        <f t="shared" si="13"/>
        <v>-49700</v>
      </c>
      <c r="E165" s="8">
        <f>IF(ABS(D165)&lt;'Le jeu'!$E$6*1000,D165,SIGN(D165)*'Le jeu'!$E$6*1000)</f>
        <v>0</v>
      </c>
      <c r="F165" s="8">
        <f t="shared" si="10"/>
        <v>-49700</v>
      </c>
      <c r="G165" s="28">
        <f>IF(F165&lt;0,'Le jeu'!$E$7*INT(Calculatrice!F165/1000),0)</f>
        <v>0</v>
      </c>
      <c r="H165" s="8">
        <f t="shared" si="11"/>
        <v>-49700</v>
      </c>
      <c r="I165" s="28"/>
      <c r="J165" s="2">
        <f t="shared" si="12"/>
        <v>-49700</v>
      </c>
      <c r="K165" s="28">
        <f t="shared" si="14"/>
        <v>-49700</v>
      </c>
    </row>
    <row r="166" spans="1:11" x14ac:dyDescent="0.25">
      <c r="A166" s="3">
        <f>'Données brutes'!A162+'Données brutes'!B162</f>
        <v>43135.333333333336</v>
      </c>
      <c r="B166" s="2">
        <f>'Données brutes'!C162*$E$2</f>
        <v>62534</v>
      </c>
      <c r="C166" s="8">
        <f>'Données brutes'!J162*Calculatrice!$C$2+'Données brutes'!K162*Calculatrice!$B$2+'Données brutes'!L162+'Données brutes'!N162*Calculatrice!$D$2</f>
        <v>12668</v>
      </c>
      <c r="D166" s="2">
        <f t="shared" si="13"/>
        <v>-49866</v>
      </c>
      <c r="E166" s="8">
        <f>IF(ABS(D166)&lt;'Le jeu'!$E$6*1000,D166,SIGN(D166)*'Le jeu'!$E$6*1000)</f>
        <v>0</v>
      </c>
      <c r="F166" s="8">
        <f t="shared" si="10"/>
        <v>-49866</v>
      </c>
      <c r="G166" s="28">
        <f>IF(F166&lt;0,'Le jeu'!$E$7*INT(Calculatrice!F166/1000),0)</f>
        <v>0</v>
      </c>
      <c r="H166" s="8">
        <f t="shared" si="11"/>
        <v>-49866</v>
      </c>
      <c r="I166" s="28"/>
      <c r="J166" s="2">
        <f t="shared" si="12"/>
        <v>-49866</v>
      </c>
      <c r="K166" s="28">
        <f t="shared" si="14"/>
        <v>-49866</v>
      </c>
    </row>
    <row r="167" spans="1:11" x14ac:dyDescent="0.25">
      <c r="A167" s="3">
        <f>'Données brutes'!A163+'Données brutes'!B163</f>
        <v>43135.354166666664</v>
      </c>
      <c r="B167" s="2">
        <f>'Données brutes'!C163*$E$2</f>
        <v>63336</v>
      </c>
      <c r="C167" s="8">
        <f>'Données brutes'!J163*Calculatrice!$C$2+'Données brutes'!K163*Calculatrice!$B$2+'Données brutes'!L163+'Données brutes'!N163*Calculatrice!$D$2</f>
        <v>13077</v>
      </c>
      <c r="D167" s="2">
        <f t="shared" si="13"/>
        <v>-50259</v>
      </c>
      <c r="E167" s="8">
        <f>IF(ABS(D167)&lt;'Le jeu'!$E$6*1000,D167,SIGN(D167)*'Le jeu'!$E$6*1000)</f>
        <v>0</v>
      </c>
      <c r="F167" s="8">
        <f t="shared" ref="F167:F230" si="15">D167-E167</f>
        <v>-50259</v>
      </c>
      <c r="G167" s="28">
        <f>IF(F167&lt;0,'Le jeu'!$E$7*INT(Calculatrice!F167/1000),0)</f>
        <v>0</v>
      </c>
      <c r="H167" s="8">
        <f t="shared" ref="H167:H230" si="16">F167-G167</f>
        <v>-50259</v>
      </c>
      <c r="I167" s="28"/>
      <c r="J167" s="2">
        <f t="shared" ref="J167:J230" si="17">H167-(I167-I168)*1000000/0.5</f>
        <v>-50259</v>
      </c>
      <c r="K167" s="28">
        <f t="shared" si="14"/>
        <v>-50259</v>
      </c>
    </row>
    <row r="168" spans="1:11" x14ac:dyDescent="0.25">
      <c r="A168" s="3">
        <f>'Données brutes'!A164+'Données brutes'!B164</f>
        <v>43135.375</v>
      </c>
      <c r="B168" s="2">
        <f>'Données brutes'!C164*$E$2</f>
        <v>64916</v>
      </c>
      <c r="C168" s="8">
        <f>'Données brutes'!J164*Calculatrice!$C$2+'Données brutes'!K164*Calculatrice!$B$2+'Données brutes'!L164+'Données brutes'!N164*Calculatrice!$D$2</f>
        <v>13712</v>
      </c>
      <c r="D168" s="2">
        <f t="shared" si="13"/>
        <v>-51204</v>
      </c>
      <c r="E168" s="8">
        <f>IF(ABS(D168)&lt;'Le jeu'!$E$6*1000,D168,SIGN(D168)*'Le jeu'!$E$6*1000)</f>
        <v>0</v>
      </c>
      <c r="F168" s="8">
        <f t="shared" si="15"/>
        <v>-51204</v>
      </c>
      <c r="G168" s="28">
        <f>IF(F168&lt;0,'Le jeu'!$E$7*INT(Calculatrice!F168/1000),0)</f>
        <v>0</v>
      </c>
      <c r="H168" s="8">
        <f t="shared" si="16"/>
        <v>-51204</v>
      </c>
      <c r="I168" s="28"/>
      <c r="J168" s="2">
        <f t="shared" si="17"/>
        <v>-51204</v>
      </c>
      <c r="K168" s="28">
        <f t="shared" si="14"/>
        <v>-51204</v>
      </c>
    </row>
    <row r="169" spans="1:11" x14ac:dyDescent="0.25">
      <c r="A169" s="3">
        <f>'Données brutes'!A165+'Données brutes'!B165</f>
        <v>43135.395833333336</v>
      </c>
      <c r="B169" s="2">
        <f>'Données brutes'!C165*$E$2</f>
        <v>66507</v>
      </c>
      <c r="C169" s="8">
        <f>'Données brutes'!J165*Calculatrice!$C$2+'Données brutes'!K165*Calculatrice!$B$2+'Données brutes'!L165+'Données brutes'!N165*Calculatrice!$D$2</f>
        <v>15025</v>
      </c>
      <c r="D169" s="2">
        <f t="shared" si="13"/>
        <v>-51482</v>
      </c>
      <c r="E169" s="8">
        <f>IF(ABS(D169)&lt;'Le jeu'!$E$6*1000,D169,SIGN(D169)*'Le jeu'!$E$6*1000)</f>
        <v>0</v>
      </c>
      <c r="F169" s="8">
        <f t="shared" si="15"/>
        <v>-51482</v>
      </c>
      <c r="G169" s="28">
        <f>IF(F169&lt;0,'Le jeu'!$E$7*INT(Calculatrice!F169/1000),0)</f>
        <v>0</v>
      </c>
      <c r="H169" s="8">
        <f t="shared" si="16"/>
        <v>-51482</v>
      </c>
      <c r="I169" s="28"/>
      <c r="J169" s="2">
        <f t="shared" si="17"/>
        <v>-51482</v>
      </c>
      <c r="K169" s="28">
        <f t="shared" si="14"/>
        <v>-51482</v>
      </c>
    </row>
    <row r="170" spans="1:11" x14ac:dyDescent="0.25">
      <c r="A170" s="3">
        <f>'Données brutes'!A166+'Données brutes'!B166</f>
        <v>43135.416666666664</v>
      </c>
      <c r="B170" s="2">
        <f>'Données brutes'!C166*$E$2</f>
        <v>67743</v>
      </c>
      <c r="C170" s="8">
        <f>'Données brutes'!J166*Calculatrice!$C$2+'Données brutes'!K166*Calculatrice!$B$2+'Données brutes'!L166+'Données brutes'!N166*Calculatrice!$D$2</f>
        <v>15884</v>
      </c>
      <c r="D170" s="2">
        <f t="shared" si="13"/>
        <v>-51859</v>
      </c>
      <c r="E170" s="8">
        <f>IF(ABS(D170)&lt;'Le jeu'!$E$6*1000,D170,SIGN(D170)*'Le jeu'!$E$6*1000)</f>
        <v>0</v>
      </c>
      <c r="F170" s="8">
        <f t="shared" si="15"/>
        <v>-51859</v>
      </c>
      <c r="G170" s="28">
        <f>IF(F170&lt;0,'Le jeu'!$E$7*INT(Calculatrice!F170/1000),0)</f>
        <v>0</v>
      </c>
      <c r="H170" s="8">
        <f t="shared" si="16"/>
        <v>-51859</v>
      </c>
      <c r="I170" s="28"/>
      <c r="J170" s="2">
        <f t="shared" si="17"/>
        <v>-51859</v>
      </c>
      <c r="K170" s="28">
        <f t="shared" si="14"/>
        <v>-51859</v>
      </c>
    </row>
    <row r="171" spans="1:11" x14ac:dyDescent="0.25">
      <c r="A171" s="3">
        <f>'Données brutes'!A167+'Données brutes'!B167</f>
        <v>43135.4375</v>
      </c>
      <c r="B171" s="2">
        <f>'Données brutes'!C167*$E$2</f>
        <v>68714</v>
      </c>
      <c r="C171" s="8">
        <f>'Données brutes'!J167*Calculatrice!$C$2+'Données brutes'!K167*Calculatrice!$B$2+'Données brutes'!L167+'Données brutes'!N167*Calculatrice!$D$2</f>
        <v>16573</v>
      </c>
      <c r="D171" s="2">
        <f t="shared" si="13"/>
        <v>-52141</v>
      </c>
      <c r="E171" s="8">
        <f>IF(ABS(D171)&lt;'Le jeu'!$E$6*1000,D171,SIGN(D171)*'Le jeu'!$E$6*1000)</f>
        <v>0</v>
      </c>
      <c r="F171" s="8">
        <f t="shared" si="15"/>
        <v>-52141</v>
      </c>
      <c r="G171" s="28">
        <f>IF(F171&lt;0,'Le jeu'!$E$7*INT(Calculatrice!F171/1000),0)</f>
        <v>0</v>
      </c>
      <c r="H171" s="8">
        <f t="shared" si="16"/>
        <v>-52141</v>
      </c>
      <c r="I171" s="28"/>
      <c r="J171" s="2">
        <f t="shared" si="17"/>
        <v>-52141</v>
      </c>
      <c r="K171" s="28">
        <f t="shared" si="14"/>
        <v>-52141</v>
      </c>
    </row>
    <row r="172" spans="1:11" x14ac:dyDescent="0.25">
      <c r="A172" s="3">
        <f>'Données brutes'!A168+'Données brutes'!B168</f>
        <v>43135.458333333336</v>
      </c>
      <c r="B172" s="2">
        <f>'Données brutes'!C168*$E$2</f>
        <v>69468</v>
      </c>
      <c r="C172" s="8">
        <f>'Données brutes'!J168*Calculatrice!$C$2+'Données brutes'!K168*Calculatrice!$B$2+'Données brutes'!L168+'Données brutes'!N168*Calculatrice!$D$2</f>
        <v>17196</v>
      </c>
      <c r="D172" s="2">
        <f t="shared" si="13"/>
        <v>-52272</v>
      </c>
      <c r="E172" s="8">
        <f>IF(ABS(D172)&lt;'Le jeu'!$E$6*1000,D172,SIGN(D172)*'Le jeu'!$E$6*1000)</f>
        <v>0</v>
      </c>
      <c r="F172" s="8">
        <f t="shared" si="15"/>
        <v>-52272</v>
      </c>
      <c r="G172" s="28">
        <f>IF(F172&lt;0,'Le jeu'!$E$7*INT(Calculatrice!F172/1000),0)</f>
        <v>0</v>
      </c>
      <c r="H172" s="8">
        <f t="shared" si="16"/>
        <v>-52272</v>
      </c>
      <c r="I172" s="28"/>
      <c r="J172" s="2">
        <f t="shared" si="17"/>
        <v>-52272</v>
      </c>
      <c r="K172" s="28">
        <f t="shared" si="14"/>
        <v>-52272</v>
      </c>
    </row>
    <row r="173" spans="1:11" x14ac:dyDescent="0.25">
      <c r="A173" s="3">
        <f>'Données brutes'!A169+'Données brutes'!B169</f>
        <v>43135.479166666664</v>
      </c>
      <c r="B173" s="2">
        <f>'Données brutes'!C169*$E$2</f>
        <v>70027</v>
      </c>
      <c r="C173" s="8">
        <f>'Données brutes'!J169*Calculatrice!$C$2+'Données brutes'!K169*Calculatrice!$B$2+'Données brutes'!L169+'Données brutes'!N169*Calculatrice!$D$2</f>
        <v>17667</v>
      </c>
      <c r="D173" s="2">
        <f t="shared" si="13"/>
        <v>-52360</v>
      </c>
      <c r="E173" s="8">
        <f>IF(ABS(D173)&lt;'Le jeu'!$E$6*1000,D173,SIGN(D173)*'Le jeu'!$E$6*1000)</f>
        <v>0</v>
      </c>
      <c r="F173" s="8">
        <f t="shared" si="15"/>
        <v>-52360</v>
      </c>
      <c r="G173" s="28">
        <f>IF(F173&lt;0,'Le jeu'!$E$7*INT(Calculatrice!F173/1000),0)</f>
        <v>0</v>
      </c>
      <c r="H173" s="8">
        <f t="shared" si="16"/>
        <v>-52360</v>
      </c>
      <c r="I173" s="28"/>
      <c r="J173" s="2">
        <f t="shared" si="17"/>
        <v>-52360</v>
      </c>
      <c r="K173" s="28">
        <f t="shared" si="14"/>
        <v>-52360</v>
      </c>
    </row>
    <row r="174" spans="1:11" x14ac:dyDescent="0.25">
      <c r="A174" s="3">
        <f>'Données brutes'!A170+'Données brutes'!B170</f>
        <v>43135.5</v>
      </c>
      <c r="B174" s="2">
        <f>'Données brutes'!C170*$E$2</f>
        <v>70738</v>
      </c>
      <c r="C174" s="8">
        <f>'Données brutes'!J170*Calculatrice!$C$2+'Données brutes'!K170*Calculatrice!$B$2+'Données brutes'!L170+'Données brutes'!N170*Calculatrice!$D$2</f>
        <v>18017</v>
      </c>
      <c r="D174" s="2">
        <f t="shared" si="13"/>
        <v>-52721</v>
      </c>
      <c r="E174" s="8">
        <f>IF(ABS(D174)&lt;'Le jeu'!$E$6*1000,D174,SIGN(D174)*'Le jeu'!$E$6*1000)</f>
        <v>0</v>
      </c>
      <c r="F174" s="8">
        <f t="shared" si="15"/>
        <v>-52721</v>
      </c>
      <c r="G174" s="28">
        <f>IF(F174&lt;0,'Le jeu'!$E$7*INT(Calculatrice!F174/1000),0)</f>
        <v>0</v>
      </c>
      <c r="H174" s="8">
        <f t="shared" si="16"/>
        <v>-52721</v>
      </c>
      <c r="I174" s="28"/>
      <c r="J174" s="2">
        <f t="shared" si="17"/>
        <v>-52721</v>
      </c>
      <c r="K174" s="28">
        <f t="shared" si="14"/>
        <v>-52721</v>
      </c>
    </row>
    <row r="175" spans="1:11" x14ac:dyDescent="0.25">
      <c r="A175" s="3">
        <f>'Données brutes'!A171+'Données brutes'!B171</f>
        <v>43135.520833333336</v>
      </c>
      <c r="B175" s="2">
        <f>'Données brutes'!C171*$E$2</f>
        <v>71317</v>
      </c>
      <c r="C175" s="8">
        <f>'Données brutes'!J171*Calculatrice!$C$2+'Données brutes'!K171*Calculatrice!$B$2+'Données brutes'!L171+'Données brutes'!N171*Calculatrice!$D$2</f>
        <v>18224</v>
      </c>
      <c r="D175" s="2">
        <f t="shared" si="13"/>
        <v>-53093</v>
      </c>
      <c r="E175" s="8">
        <f>IF(ABS(D175)&lt;'Le jeu'!$E$6*1000,D175,SIGN(D175)*'Le jeu'!$E$6*1000)</f>
        <v>0</v>
      </c>
      <c r="F175" s="8">
        <f t="shared" si="15"/>
        <v>-53093</v>
      </c>
      <c r="G175" s="28">
        <f>IF(F175&lt;0,'Le jeu'!$E$7*INT(Calculatrice!F175/1000),0)</f>
        <v>0</v>
      </c>
      <c r="H175" s="8">
        <f t="shared" si="16"/>
        <v>-53093</v>
      </c>
      <c r="I175" s="28"/>
      <c r="J175" s="2">
        <f t="shared" si="17"/>
        <v>-53093</v>
      </c>
      <c r="K175" s="28">
        <f t="shared" si="14"/>
        <v>-53093</v>
      </c>
    </row>
    <row r="176" spans="1:11" x14ac:dyDescent="0.25">
      <c r="A176" s="3">
        <f>'Données brutes'!A172+'Données brutes'!B172</f>
        <v>43135.541666666664</v>
      </c>
      <c r="B176" s="2">
        <f>'Données brutes'!C172*$E$2</f>
        <v>71687</v>
      </c>
      <c r="C176" s="8">
        <f>'Données brutes'!J172*Calculatrice!$C$2+'Données brutes'!K172*Calculatrice!$B$2+'Données brutes'!L172+'Données brutes'!N172*Calculatrice!$D$2</f>
        <v>18429</v>
      </c>
      <c r="D176" s="2">
        <f t="shared" si="13"/>
        <v>-53258</v>
      </c>
      <c r="E176" s="8">
        <f>IF(ABS(D176)&lt;'Le jeu'!$E$6*1000,D176,SIGN(D176)*'Le jeu'!$E$6*1000)</f>
        <v>0</v>
      </c>
      <c r="F176" s="8">
        <f t="shared" si="15"/>
        <v>-53258</v>
      </c>
      <c r="G176" s="28">
        <f>IF(F176&lt;0,'Le jeu'!$E$7*INT(Calculatrice!F176/1000),0)</f>
        <v>0</v>
      </c>
      <c r="H176" s="8">
        <f t="shared" si="16"/>
        <v>-53258</v>
      </c>
      <c r="I176" s="28"/>
      <c r="J176" s="2">
        <f t="shared" si="17"/>
        <v>-53258</v>
      </c>
      <c r="K176" s="28">
        <f t="shared" si="14"/>
        <v>-53258</v>
      </c>
    </row>
    <row r="177" spans="1:11" x14ac:dyDescent="0.25">
      <c r="A177" s="3">
        <f>'Données brutes'!A173+'Données brutes'!B173</f>
        <v>43135.5625</v>
      </c>
      <c r="B177" s="2">
        <f>'Données brutes'!C173*$E$2</f>
        <v>69687</v>
      </c>
      <c r="C177" s="8">
        <f>'Données brutes'!J173*Calculatrice!$C$2+'Données brutes'!K173*Calculatrice!$B$2+'Données brutes'!L173+'Données brutes'!N173*Calculatrice!$D$2</f>
        <v>17894</v>
      </c>
      <c r="D177" s="2">
        <f t="shared" si="13"/>
        <v>-51793</v>
      </c>
      <c r="E177" s="8">
        <f>IF(ABS(D177)&lt;'Le jeu'!$E$6*1000,D177,SIGN(D177)*'Le jeu'!$E$6*1000)</f>
        <v>0</v>
      </c>
      <c r="F177" s="8">
        <f t="shared" si="15"/>
        <v>-51793</v>
      </c>
      <c r="G177" s="28">
        <f>IF(F177&lt;0,'Le jeu'!$E$7*INT(Calculatrice!F177/1000),0)</f>
        <v>0</v>
      </c>
      <c r="H177" s="8">
        <f t="shared" si="16"/>
        <v>-51793</v>
      </c>
      <c r="I177" s="28"/>
      <c r="J177" s="2">
        <f t="shared" si="17"/>
        <v>-51793</v>
      </c>
      <c r="K177" s="28">
        <f t="shared" si="14"/>
        <v>-51793</v>
      </c>
    </row>
    <row r="178" spans="1:11" x14ac:dyDescent="0.25">
      <c r="A178" s="3">
        <f>'Données brutes'!A174+'Données brutes'!B174</f>
        <v>43135.583333333336</v>
      </c>
      <c r="B178" s="2">
        <f>'Données brutes'!C174*$E$2</f>
        <v>67740</v>
      </c>
      <c r="C178" s="8">
        <f>'Données brutes'!J174*Calculatrice!$C$2+'Données brutes'!K174*Calculatrice!$B$2+'Données brutes'!L174+'Données brutes'!N174*Calculatrice!$D$2</f>
        <v>17858</v>
      </c>
      <c r="D178" s="2">
        <f t="shared" si="13"/>
        <v>-49882</v>
      </c>
      <c r="E178" s="8">
        <f>IF(ABS(D178)&lt;'Le jeu'!$E$6*1000,D178,SIGN(D178)*'Le jeu'!$E$6*1000)</f>
        <v>0</v>
      </c>
      <c r="F178" s="8">
        <f t="shared" si="15"/>
        <v>-49882</v>
      </c>
      <c r="G178" s="28">
        <f>IF(F178&lt;0,'Le jeu'!$E$7*INT(Calculatrice!F178/1000),0)</f>
        <v>0</v>
      </c>
      <c r="H178" s="8">
        <f t="shared" si="16"/>
        <v>-49882</v>
      </c>
      <c r="I178" s="28"/>
      <c r="J178" s="2">
        <f t="shared" si="17"/>
        <v>-49882</v>
      </c>
      <c r="K178" s="28">
        <f t="shared" si="14"/>
        <v>-49882</v>
      </c>
    </row>
    <row r="179" spans="1:11" x14ac:dyDescent="0.25">
      <c r="A179" s="3">
        <f>'Données brutes'!A175+'Données brutes'!B175</f>
        <v>43135.604166666664</v>
      </c>
      <c r="B179" s="2">
        <f>'Données brutes'!C175*$E$2</f>
        <v>66733</v>
      </c>
      <c r="C179" s="8">
        <f>'Données brutes'!J175*Calculatrice!$C$2+'Données brutes'!K175*Calculatrice!$B$2+'Données brutes'!L175+'Données brutes'!N175*Calculatrice!$D$2</f>
        <v>17364</v>
      </c>
      <c r="D179" s="2">
        <f t="shared" si="13"/>
        <v>-49369</v>
      </c>
      <c r="E179" s="8">
        <f>IF(ABS(D179)&lt;'Le jeu'!$E$6*1000,D179,SIGN(D179)*'Le jeu'!$E$6*1000)</f>
        <v>0</v>
      </c>
      <c r="F179" s="8">
        <f t="shared" si="15"/>
        <v>-49369</v>
      </c>
      <c r="G179" s="28">
        <f>IF(F179&lt;0,'Le jeu'!$E$7*INT(Calculatrice!F179/1000),0)</f>
        <v>0</v>
      </c>
      <c r="H179" s="8">
        <f t="shared" si="16"/>
        <v>-49369</v>
      </c>
      <c r="I179" s="28"/>
      <c r="J179" s="2">
        <f t="shared" si="17"/>
        <v>-49369</v>
      </c>
      <c r="K179" s="28">
        <f t="shared" si="14"/>
        <v>-49369</v>
      </c>
    </row>
    <row r="180" spans="1:11" x14ac:dyDescent="0.25">
      <c r="A180" s="3">
        <f>'Données brutes'!A176+'Données brutes'!B176</f>
        <v>43135.625</v>
      </c>
      <c r="B180" s="2">
        <f>'Données brutes'!C176*$E$2</f>
        <v>64978</v>
      </c>
      <c r="C180" s="8">
        <f>'Données brutes'!J176*Calculatrice!$C$2+'Données brutes'!K176*Calculatrice!$B$2+'Données brutes'!L176+'Données brutes'!N176*Calculatrice!$D$2</f>
        <v>16845</v>
      </c>
      <c r="D180" s="2">
        <f t="shared" si="13"/>
        <v>-48133</v>
      </c>
      <c r="E180" s="8">
        <f>IF(ABS(D180)&lt;'Le jeu'!$E$6*1000,D180,SIGN(D180)*'Le jeu'!$E$6*1000)</f>
        <v>0</v>
      </c>
      <c r="F180" s="8">
        <f t="shared" si="15"/>
        <v>-48133</v>
      </c>
      <c r="G180" s="28">
        <f>IF(F180&lt;0,'Le jeu'!$E$7*INT(Calculatrice!F180/1000),0)</f>
        <v>0</v>
      </c>
      <c r="H180" s="8">
        <f t="shared" si="16"/>
        <v>-48133</v>
      </c>
      <c r="I180" s="28"/>
      <c r="J180" s="2">
        <f t="shared" si="17"/>
        <v>-48133</v>
      </c>
      <c r="K180" s="28">
        <f t="shared" si="14"/>
        <v>-48133</v>
      </c>
    </row>
    <row r="181" spans="1:11" x14ac:dyDescent="0.25">
      <c r="A181" s="3">
        <f>'Données brutes'!A177+'Données brutes'!B177</f>
        <v>43135.645833333336</v>
      </c>
      <c r="B181" s="2">
        <f>'Données brutes'!C177*$E$2</f>
        <v>64027</v>
      </c>
      <c r="C181" s="8">
        <f>'Données brutes'!J177*Calculatrice!$C$2+'Données brutes'!K177*Calculatrice!$B$2+'Données brutes'!L177+'Données brutes'!N177*Calculatrice!$D$2</f>
        <v>16115</v>
      </c>
      <c r="D181" s="2">
        <f t="shared" si="13"/>
        <v>-47912</v>
      </c>
      <c r="E181" s="8">
        <f>IF(ABS(D181)&lt;'Le jeu'!$E$6*1000,D181,SIGN(D181)*'Le jeu'!$E$6*1000)</f>
        <v>0</v>
      </c>
      <c r="F181" s="8">
        <f t="shared" si="15"/>
        <v>-47912</v>
      </c>
      <c r="G181" s="28">
        <f>IF(F181&lt;0,'Le jeu'!$E$7*INT(Calculatrice!F181/1000),0)</f>
        <v>0</v>
      </c>
      <c r="H181" s="8">
        <f t="shared" si="16"/>
        <v>-47912</v>
      </c>
      <c r="I181" s="28"/>
      <c r="J181" s="2">
        <f t="shared" si="17"/>
        <v>-47912</v>
      </c>
      <c r="K181" s="28">
        <f t="shared" si="14"/>
        <v>-47912</v>
      </c>
    </row>
    <row r="182" spans="1:11" x14ac:dyDescent="0.25">
      <c r="A182" s="3">
        <f>'Données brutes'!A178+'Données brutes'!B178</f>
        <v>43135.666666666664</v>
      </c>
      <c r="B182" s="2">
        <f>'Données brutes'!C178*$E$2</f>
        <v>63479</v>
      </c>
      <c r="C182" s="8">
        <f>'Données brutes'!J178*Calculatrice!$C$2+'Données brutes'!K178*Calculatrice!$B$2+'Données brutes'!L178+'Données brutes'!N178*Calculatrice!$D$2</f>
        <v>15577</v>
      </c>
      <c r="D182" s="2">
        <f t="shared" si="13"/>
        <v>-47902</v>
      </c>
      <c r="E182" s="8">
        <f>IF(ABS(D182)&lt;'Le jeu'!$E$6*1000,D182,SIGN(D182)*'Le jeu'!$E$6*1000)</f>
        <v>0</v>
      </c>
      <c r="F182" s="8">
        <f t="shared" si="15"/>
        <v>-47902</v>
      </c>
      <c r="G182" s="28">
        <f>IF(F182&lt;0,'Le jeu'!$E$7*INT(Calculatrice!F182/1000),0)</f>
        <v>0</v>
      </c>
      <c r="H182" s="8">
        <f t="shared" si="16"/>
        <v>-47902</v>
      </c>
      <c r="I182" s="28"/>
      <c r="J182" s="2">
        <f t="shared" si="17"/>
        <v>-47902</v>
      </c>
      <c r="K182" s="28">
        <f t="shared" si="14"/>
        <v>-47902</v>
      </c>
    </row>
    <row r="183" spans="1:11" x14ac:dyDescent="0.25">
      <c r="A183" s="3">
        <f>'Données brutes'!A179+'Données brutes'!B179</f>
        <v>43135.6875</v>
      </c>
      <c r="B183" s="2">
        <f>'Données brutes'!C179*$E$2</f>
        <v>63351</v>
      </c>
      <c r="C183" s="8">
        <f>'Données brutes'!J179*Calculatrice!$C$2+'Données brutes'!K179*Calculatrice!$B$2+'Données brutes'!L179+'Données brutes'!N179*Calculatrice!$D$2</f>
        <v>15316</v>
      </c>
      <c r="D183" s="2">
        <f t="shared" si="13"/>
        <v>-48035</v>
      </c>
      <c r="E183" s="8">
        <f>IF(ABS(D183)&lt;'Le jeu'!$E$6*1000,D183,SIGN(D183)*'Le jeu'!$E$6*1000)</f>
        <v>0</v>
      </c>
      <c r="F183" s="8">
        <f t="shared" si="15"/>
        <v>-48035</v>
      </c>
      <c r="G183" s="28">
        <f>IF(F183&lt;0,'Le jeu'!$E$7*INT(Calculatrice!F183/1000),0)</f>
        <v>0</v>
      </c>
      <c r="H183" s="8">
        <f t="shared" si="16"/>
        <v>-48035</v>
      </c>
      <c r="I183" s="28"/>
      <c r="J183" s="2">
        <f t="shared" si="17"/>
        <v>-48035</v>
      </c>
      <c r="K183" s="28">
        <f t="shared" si="14"/>
        <v>-48035</v>
      </c>
    </row>
    <row r="184" spans="1:11" x14ac:dyDescent="0.25">
      <c r="A184" s="3">
        <f>'Données brutes'!A180+'Données brutes'!B180</f>
        <v>43135.708333333336</v>
      </c>
      <c r="B184" s="2">
        <f>'Données brutes'!C180*$E$2</f>
        <v>63676</v>
      </c>
      <c r="C184" s="8">
        <f>'Données brutes'!J180*Calculatrice!$C$2+'Données brutes'!K180*Calculatrice!$B$2+'Données brutes'!L180+'Données brutes'!N180*Calculatrice!$D$2</f>
        <v>15411</v>
      </c>
      <c r="D184" s="2">
        <f t="shared" si="13"/>
        <v>-48265</v>
      </c>
      <c r="E184" s="8">
        <f>IF(ABS(D184)&lt;'Le jeu'!$E$6*1000,D184,SIGN(D184)*'Le jeu'!$E$6*1000)</f>
        <v>0</v>
      </c>
      <c r="F184" s="8">
        <f t="shared" si="15"/>
        <v>-48265</v>
      </c>
      <c r="G184" s="28">
        <f>IF(F184&lt;0,'Le jeu'!$E$7*INT(Calculatrice!F184/1000),0)</f>
        <v>0</v>
      </c>
      <c r="H184" s="8">
        <f t="shared" si="16"/>
        <v>-48265</v>
      </c>
      <c r="I184" s="28"/>
      <c r="J184" s="2">
        <f t="shared" si="17"/>
        <v>-48265</v>
      </c>
      <c r="K184" s="28">
        <f t="shared" si="14"/>
        <v>-48265</v>
      </c>
    </row>
    <row r="185" spans="1:11" x14ac:dyDescent="0.25">
      <c r="A185" s="3">
        <f>'Données brutes'!A181+'Données brutes'!B181</f>
        <v>43135.729166666664</v>
      </c>
      <c r="B185" s="2">
        <f>'Données brutes'!C181*$E$2</f>
        <v>64697</v>
      </c>
      <c r="C185" s="8">
        <f>'Données brutes'!J181*Calculatrice!$C$2+'Données brutes'!K181*Calculatrice!$B$2+'Données brutes'!L181+'Données brutes'!N181*Calculatrice!$D$2</f>
        <v>15841</v>
      </c>
      <c r="D185" s="2">
        <f t="shared" si="13"/>
        <v>-48856</v>
      </c>
      <c r="E185" s="8">
        <f>IF(ABS(D185)&lt;'Le jeu'!$E$6*1000,D185,SIGN(D185)*'Le jeu'!$E$6*1000)</f>
        <v>0</v>
      </c>
      <c r="F185" s="8">
        <f t="shared" si="15"/>
        <v>-48856</v>
      </c>
      <c r="G185" s="28">
        <f>IF(F185&lt;0,'Le jeu'!$E$7*INT(Calculatrice!F185/1000),0)</f>
        <v>0</v>
      </c>
      <c r="H185" s="8">
        <f t="shared" si="16"/>
        <v>-48856</v>
      </c>
      <c r="I185" s="28"/>
      <c r="J185" s="2">
        <f t="shared" si="17"/>
        <v>-48856</v>
      </c>
      <c r="K185" s="28">
        <f t="shared" si="14"/>
        <v>-48856</v>
      </c>
    </row>
    <row r="186" spans="1:11" x14ac:dyDescent="0.25">
      <c r="A186" s="3">
        <f>'Données brutes'!A182+'Données brutes'!B182</f>
        <v>43135.75</v>
      </c>
      <c r="B186" s="2">
        <f>'Données brutes'!C182*$E$2</f>
        <v>67315</v>
      </c>
      <c r="C186" s="8">
        <f>'Données brutes'!J182*Calculatrice!$C$2+'Données brutes'!K182*Calculatrice!$B$2+'Données brutes'!L182+'Données brutes'!N182*Calculatrice!$D$2</f>
        <v>16398</v>
      </c>
      <c r="D186" s="2">
        <f t="shared" si="13"/>
        <v>-50917</v>
      </c>
      <c r="E186" s="8">
        <f>IF(ABS(D186)&lt;'Le jeu'!$E$6*1000,D186,SIGN(D186)*'Le jeu'!$E$6*1000)</f>
        <v>0</v>
      </c>
      <c r="F186" s="8">
        <f t="shared" si="15"/>
        <v>-50917</v>
      </c>
      <c r="G186" s="28">
        <f>IF(F186&lt;0,'Le jeu'!$E$7*INT(Calculatrice!F186/1000),0)</f>
        <v>0</v>
      </c>
      <c r="H186" s="8">
        <f t="shared" si="16"/>
        <v>-50917</v>
      </c>
      <c r="I186" s="28"/>
      <c r="J186" s="2">
        <f t="shared" si="17"/>
        <v>-50917</v>
      </c>
      <c r="K186" s="28">
        <f t="shared" si="14"/>
        <v>-50917</v>
      </c>
    </row>
    <row r="187" spans="1:11" x14ac:dyDescent="0.25">
      <c r="A187" s="3">
        <f>'Données brutes'!A183+'Données brutes'!B183</f>
        <v>43135.770833333336</v>
      </c>
      <c r="B187" s="2">
        <f>'Données brutes'!C183*$E$2</f>
        <v>71849</v>
      </c>
      <c r="C187" s="8">
        <f>'Données brutes'!J183*Calculatrice!$C$2+'Données brutes'!K183*Calculatrice!$B$2+'Données brutes'!L183+'Données brutes'!N183*Calculatrice!$D$2</f>
        <v>17322</v>
      </c>
      <c r="D187" s="2">
        <f t="shared" si="13"/>
        <v>-54527</v>
      </c>
      <c r="E187" s="8">
        <f>IF(ABS(D187)&lt;'Le jeu'!$E$6*1000,D187,SIGN(D187)*'Le jeu'!$E$6*1000)</f>
        <v>0</v>
      </c>
      <c r="F187" s="8">
        <f t="shared" si="15"/>
        <v>-54527</v>
      </c>
      <c r="G187" s="28">
        <f>IF(F187&lt;0,'Le jeu'!$E$7*INT(Calculatrice!F187/1000),0)</f>
        <v>0</v>
      </c>
      <c r="H187" s="8">
        <f t="shared" si="16"/>
        <v>-54527</v>
      </c>
      <c r="I187" s="28"/>
      <c r="J187" s="2">
        <f t="shared" si="17"/>
        <v>-54527</v>
      </c>
      <c r="K187" s="28">
        <f t="shared" si="14"/>
        <v>-54527</v>
      </c>
    </row>
    <row r="188" spans="1:11" x14ac:dyDescent="0.25">
      <c r="A188" s="3">
        <f>'Données brutes'!A184+'Données brutes'!B184</f>
        <v>43135.791666666664</v>
      </c>
      <c r="B188" s="2">
        <f>'Données brutes'!C184*$E$2</f>
        <v>74514</v>
      </c>
      <c r="C188" s="8">
        <f>'Données brutes'!J184*Calculatrice!$C$2+'Données brutes'!K184*Calculatrice!$B$2+'Données brutes'!L184+'Données brutes'!N184*Calculatrice!$D$2</f>
        <v>19260</v>
      </c>
      <c r="D188" s="2">
        <f t="shared" si="13"/>
        <v>-55254</v>
      </c>
      <c r="E188" s="8">
        <f>IF(ABS(D188)&lt;'Le jeu'!$E$6*1000,D188,SIGN(D188)*'Le jeu'!$E$6*1000)</f>
        <v>0</v>
      </c>
      <c r="F188" s="8">
        <f t="shared" si="15"/>
        <v>-55254</v>
      </c>
      <c r="G188" s="28">
        <f>IF(F188&lt;0,'Le jeu'!$E$7*INT(Calculatrice!F188/1000),0)</f>
        <v>0</v>
      </c>
      <c r="H188" s="8">
        <f t="shared" si="16"/>
        <v>-55254</v>
      </c>
      <c r="I188" s="28"/>
      <c r="J188" s="2">
        <f t="shared" si="17"/>
        <v>-55254</v>
      </c>
      <c r="K188" s="28">
        <f t="shared" si="14"/>
        <v>-55254</v>
      </c>
    </row>
    <row r="189" spans="1:11" x14ac:dyDescent="0.25">
      <c r="A189" s="3">
        <f>'Données brutes'!A185+'Données brutes'!B185</f>
        <v>43135.8125</v>
      </c>
      <c r="B189" s="2">
        <f>'Données brutes'!C185*$E$2</f>
        <v>75170</v>
      </c>
      <c r="C189" s="8">
        <f>'Données brutes'!J185*Calculatrice!$C$2+'Données brutes'!K185*Calculatrice!$B$2+'Données brutes'!L185+'Données brutes'!N185*Calculatrice!$D$2</f>
        <v>20244</v>
      </c>
      <c r="D189" s="2">
        <f t="shared" si="13"/>
        <v>-54926</v>
      </c>
      <c r="E189" s="8">
        <f>IF(ABS(D189)&lt;'Le jeu'!$E$6*1000,D189,SIGN(D189)*'Le jeu'!$E$6*1000)</f>
        <v>0</v>
      </c>
      <c r="F189" s="8">
        <f t="shared" si="15"/>
        <v>-54926</v>
      </c>
      <c r="G189" s="28">
        <f>IF(F189&lt;0,'Le jeu'!$E$7*INT(Calculatrice!F189/1000),0)</f>
        <v>0</v>
      </c>
      <c r="H189" s="8">
        <f t="shared" si="16"/>
        <v>-54926</v>
      </c>
      <c r="I189" s="28"/>
      <c r="J189" s="2">
        <f t="shared" si="17"/>
        <v>-54926</v>
      </c>
      <c r="K189" s="28">
        <f t="shared" si="14"/>
        <v>-54926</v>
      </c>
    </row>
    <row r="190" spans="1:11" x14ac:dyDescent="0.25">
      <c r="A190" s="3">
        <f>'Données brutes'!A186+'Données brutes'!B186</f>
        <v>43135.833333333336</v>
      </c>
      <c r="B190" s="2">
        <f>'Données brutes'!C186*$E$2</f>
        <v>74482</v>
      </c>
      <c r="C190" s="8">
        <f>'Données brutes'!J186*Calculatrice!$C$2+'Données brutes'!K186*Calculatrice!$B$2+'Données brutes'!L186+'Données brutes'!N186*Calculatrice!$D$2</f>
        <v>19552</v>
      </c>
      <c r="D190" s="2">
        <f t="shared" si="13"/>
        <v>-54930</v>
      </c>
      <c r="E190" s="8">
        <f>IF(ABS(D190)&lt;'Le jeu'!$E$6*1000,D190,SIGN(D190)*'Le jeu'!$E$6*1000)</f>
        <v>0</v>
      </c>
      <c r="F190" s="8">
        <f t="shared" si="15"/>
        <v>-54930</v>
      </c>
      <c r="G190" s="28">
        <f>IF(F190&lt;0,'Le jeu'!$E$7*INT(Calculatrice!F190/1000),0)</f>
        <v>0</v>
      </c>
      <c r="H190" s="8">
        <f t="shared" si="16"/>
        <v>-54930</v>
      </c>
      <c r="I190" s="28"/>
      <c r="J190" s="2">
        <f t="shared" si="17"/>
        <v>-54930</v>
      </c>
      <c r="K190" s="28">
        <f t="shared" si="14"/>
        <v>-54930</v>
      </c>
    </row>
    <row r="191" spans="1:11" x14ac:dyDescent="0.25">
      <c r="A191" s="3">
        <f>'Données brutes'!A187+'Données brutes'!B187</f>
        <v>43135.854166666664</v>
      </c>
      <c r="B191" s="2">
        <f>'Données brutes'!C187*$E$2</f>
        <v>73124</v>
      </c>
      <c r="C191" s="8">
        <f>'Données brutes'!J187*Calculatrice!$C$2+'Données brutes'!K187*Calculatrice!$B$2+'Données brutes'!L187+'Données brutes'!N187*Calculatrice!$D$2</f>
        <v>18922</v>
      </c>
      <c r="D191" s="2">
        <f t="shared" si="13"/>
        <v>-54202</v>
      </c>
      <c r="E191" s="8">
        <f>IF(ABS(D191)&lt;'Le jeu'!$E$6*1000,D191,SIGN(D191)*'Le jeu'!$E$6*1000)</f>
        <v>0</v>
      </c>
      <c r="F191" s="8">
        <f t="shared" si="15"/>
        <v>-54202</v>
      </c>
      <c r="G191" s="28">
        <f>IF(F191&lt;0,'Le jeu'!$E$7*INT(Calculatrice!F191/1000),0)</f>
        <v>0</v>
      </c>
      <c r="H191" s="8">
        <f t="shared" si="16"/>
        <v>-54202</v>
      </c>
      <c r="I191" s="28"/>
      <c r="J191" s="2">
        <f t="shared" si="17"/>
        <v>-54202</v>
      </c>
      <c r="K191" s="28">
        <f t="shared" si="14"/>
        <v>-54202</v>
      </c>
    </row>
    <row r="192" spans="1:11" x14ac:dyDescent="0.25">
      <c r="A192" s="3">
        <f>'Données brutes'!A188+'Données brutes'!B188</f>
        <v>43135.875</v>
      </c>
      <c r="B192" s="2">
        <f>'Données brutes'!C188*$E$2</f>
        <v>71976</v>
      </c>
      <c r="C192" s="8">
        <f>'Données brutes'!J188*Calculatrice!$C$2+'Données brutes'!K188*Calculatrice!$B$2+'Données brutes'!L188+'Données brutes'!N188*Calculatrice!$D$2</f>
        <v>17827</v>
      </c>
      <c r="D192" s="2">
        <f t="shared" si="13"/>
        <v>-54149</v>
      </c>
      <c r="E192" s="8">
        <f>IF(ABS(D192)&lt;'Le jeu'!$E$6*1000,D192,SIGN(D192)*'Le jeu'!$E$6*1000)</f>
        <v>0</v>
      </c>
      <c r="F192" s="8">
        <f t="shared" si="15"/>
        <v>-54149</v>
      </c>
      <c r="G192" s="28">
        <f>IF(F192&lt;0,'Le jeu'!$E$7*INT(Calculatrice!F192/1000),0)</f>
        <v>0</v>
      </c>
      <c r="H192" s="8">
        <f t="shared" si="16"/>
        <v>-54149</v>
      </c>
      <c r="I192" s="28"/>
      <c r="J192" s="2">
        <f t="shared" si="17"/>
        <v>-54149</v>
      </c>
      <c r="K192" s="28">
        <f t="shared" si="14"/>
        <v>-54149</v>
      </c>
    </row>
    <row r="193" spans="1:11" x14ac:dyDescent="0.25">
      <c r="A193" s="3">
        <f>'Données brutes'!A189+'Données brutes'!B189</f>
        <v>43135.895833333336</v>
      </c>
      <c r="B193" s="2">
        <f>'Données brutes'!C189*$E$2</f>
        <v>70649</v>
      </c>
      <c r="C193" s="8">
        <f>'Données brutes'!J189*Calculatrice!$C$2+'Données brutes'!K189*Calculatrice!$B$2+'Données brutes'!L189+'Données brutes'!N189*Calculatrice!$D$2</f>
        <v>15652</v>
      </c>
      <c r="D193" s="2">
        <f t="shared" si="13"/>
        <v>-54997</v>
      </c>
      <c r="E193" s="8">
        <f>IF(ABS(D193)&lt;'Le jeu'!$E$6*1000,D193,SIGN(D193)*'Le jeu'!$E$6*1000)</f>
        <v>0</v>
      </c>
      <c r="F193" s="8">
        <f t="shared" si="15"/>
        <v>-54997</v>
      </c>
      <c r="G193" s="28">
        <f>IF(F193&lt;0,'Le jeu'!$E$7*INT(Calculatrice!F193/1000),0)</f>
        <v>0</v>
      </c>
      <c r="H193" s="8">
        <f t="shared" si="16"/>
        <v>-54997</v>
      </c>
      <c r="I193" s="28"/>
      <c r="J193" s="2">
        <f t="shared" si="17"/>
        <v>-54997</v>
      </c>
      <c r="K193" s="28">
        <f t="shared" si="14"/>
        <v>-54997</v>
      </c>
    </row>
    <row r="194" spans="1:11" x14ac:dyDescent="0.25">
      <c r="A194" s="3">
        <f>'Données brutes'!A190+'Données brutes'!B190</f>
        <v>43135.916666666664</v>
      </c>
      <c r="B194" s="2">
        <f>'Données brutes'!C190*$E$2</f>
        <v>69383</v>
      </c>
      <c r="C194" s="8">
        <f>'Données brutes'!J190*Calculatrice!$C$2+'Données brutes'!K190*Calculatrice!$B$2+'Données brutes'!L190+'Données brutes'!N190*Calculatrice!$D$2</f>
        <v>14578</v>
      </c>
      <c r="D194" s="2">
        <f t="shared" si="13"/>
        <v>-54805</v>
      </c>
      <c r="E194" s="8">
        <f>IF(ABS(D194)&lt;'Le jeu'!$E$6*1000,D194,SIGN(D194)*'Le jeu'!$E$6*1000)</f>
        <v>0</v>
      </c>
      <c r="F194" s="8">
        <f t="shared" si="15"/>
        <v>-54805</v>
      </c>
      <c r="G194" s="28">
        <f>IF(F194&lt;0,'Le jeu'!$E$7*INT(Calculatrice!F194/1000),0)</f>
        <v>0</v>
      </c>
      <c r="H194" s="8">
        <f t="shared" si="16"/>
        <v>-54805</v>
      </c>
      <c r="I194" s="28"/>
      <c r="J194" s="2">
        <f t="shared" si="17"/>
        <v>-54805</v>
      </c>
      <c r="K194" s="28">
        <f t="shared" si="14"/>
        <v>-54805</v>
      </c>
    </row>
    <row r="195" spans="1:11" x14ac:dyDescent="0.25">
      <c r="A195" s="3">
        <f>'Données brutes'!A191+'Données brutes'!B191</f>
        <v>43135.9375</v>
      </c>
      <c r="B195" s="2">
        <f>'Données brutes'!C191*$E$2</f>
        <v>69929</v>
      </c>
      <c r="C195" s="8">
        <f>'Données brutes'!J191*Calculatrice!$C$2+'Données brutes'!K191*Calculatrice!$B$2+'Données brutes'!L191+'Données brutes'!N191*Calculatrice!$D$2</f>
        <v>14531</v>
      </c>
      <c r="D195" s="2">
        <f t="shared" si="13"/>
        <v>-55398</v>
      </c>
      <c r="E195" s="8">
        <f>IF(ABS(D195)&lt;'Le jeu'!$E$6*1000,D195,SIGN(D195)*'Le jeu'!$E$6*1000)</f>
        <v>0</v>
      </c>
      <c r="F195" s="8">
        <f t="shared" si="15"/>
        <v>-55398</v>
      </c>
      <c r="G195" s="28">
        <f>IF(F195&lt;0,'Le jeu'!$E$7*INT(Calculatrice!F195/1000),0)</f>
        <v>0</v>
      </c>
      <c r="H195" s="8">
        <f t="shared" si="16"/>
        <v>-55398</v>
      </c>
      <c r="I195" s="28"/>
      <c r="J195" s="2">
        <f t="shared" si="17"/>
        <v>-55398</v>
      </c>
      <c r="K195" s="28">
        <f t="shared" si="14"/>
        <v>-55398</v>
      </c>
    </row>
    <row r="196" spans="1:11" x14ac:dyDescent="0.25">
      <c r="A196" s="3">
        <f>'Données brutes'!A192+'Données brutes'!B192</f>
        <v>43135.958333333336</v>
      </c>
      <c r="B196" s="2">
        <f>'Données brutes'!C192*$E$2</f>
        <v>72613</v>
      </c>
      <c r="C196" s="8">
        <f>'Données brutes'!J192*Calculatrice!$C$2+'Données brutes'!K192*Calculatrice!$B$2+'Données brutes'!L192+'Données brutes'!N192*Calculatrice!$D$2</f>
        <v>16194</v>
      </c>
      <c r="D196" s="2">
        <f t="shared" si="13"/>
        <v>-56419</v>
      </c>
      <c r="E196" s="8">
        <f>IF(ABS(D196)&lt;'Le jeu'!$E$6*1000,D196,SIGN(D196)*'Le jeu'!$E$6*1000)</f>
        <v>0</v>
      </c>
      <c r="F196" s="8">
        <f t="shared" si="15"/>
        <v>-56419</v>
      </c>
      <c r="G196" s="28">
        <f>IF(F196&lt;0,'Le jeu'!$E$7*INT(Calculatrice!F196/1000),0)</f>
        <v>0</v>
      </c>
      <c r="H196" s="8">
        <f t="shared" si="16"/>
        <v>-56419</v>
      </c>
      <c r="I196" s="28"/>
      <c r="J196" s="2">
        <f t="shared" si="17"/>
        <v>-56419</v>
      </c>
      <c r="K196" s="28">
        <f t="shared" si="14"/>
        <v>-56419</v>
      </c>
    </row>
    <row r="197" spans="1:11" x14ac:dyDescent="0.25">
      <c r="A197" s="3">
        <f>'Données brutes'!A193+'Données brutes'!B193</f>
        <v>43135.979166666664</v>
      </c>
      <c r="B197" s="2">
        <f>'Données brutes'!C193*$E$2</f>
        <v>71916</v>
      </c>
      <c r="C197" s="8">
        <f>'Données brutes'!J193*Calculatrice!$C$2+'Données brutes'!K193*Calculatrice!$B$2+'Données brutes'!L193+'Données brutes'!N193*Calculatrice!$D$2</f>
        <v>15477</v>
      </c>
      <c r="D197" s="2">
        <f t="shared" si="13"/>
        <v>-56439</v>
      </c>
      <c r="E197" s="8">
        <f>IF(ABS(D197)&lt;'Le jeu'!$E$6*1000,D197,SIGN(D197)*'Le jeu'!$E$6*1000)</f>
        <v>0</v>
      </c>
      <c r="F197" s="8">
        <f t="shared" si="15"/>
        <v>-56439</v>
      </c>
      <c r="G197" s="28">
        <f>IF(F197&lt;0,'Le jeu'!$E$7*INT(Calculatrice!F197/1000),0)</f>
        <v>0</v>
      </c>
      <c r="H197" s="8">
        <f t="shared" si="16"/>
        <v>-56439</v>
      </c>
      <c r="I197" s="28"/>
      <c r="J197" s="2">
        <f t="shared" si="17"/>
        <v>-56439</v>
      </c>
      <c r="K197" s="28">
        <f t="shared" si="14"/>
        <v>-56439</v>
      </c>
    </row>
    <row r="198" spans="1:11" x14ac:dyDescent="0.25">
      <c r="A198" s="3">
        <f>'Données brutes'!A194+'Données brutes'!B194</f>
        <v>43136</v>
      </c>
      <c r="B198" s="2">
        <f>'Données brutes'!C194*$E$2</f>
        <v>72023</v>
      </c>
      <c r="C198" s="8">
        <f>'Données brutes'!J194*Calculatrice!$C$2+'Données brutes'!K194*Calculatrice!$B$2+'Données brutes'!L194+'Données brutes'!N194*Calculatrice!$D$2</f>
        <v>15251</v>
      </c>
      <c r="D198" s="2">
        <f t="shared" si="13"/>
        <v>-56772</v>
      </c>
      <c r="E198" s="8">
        <f>IF(ABS(D198)&lt;'Le jeu'!$E$6*1000,D198,SIGN(D198)*'Le jeu'!$E$6*1000)</f>
        <v>0</v>
      </c>
      <c r="F198" s="8">
        <f t="shared" si="15"/>
        <v>-56772</v>
      </c>
      <c r="G198" s="28">
        <f>IF(F198&lt;0,'Le jeu'!$E$7*INT(Calculatrice!F198/1000),0)</f>
        <v>0</v>
      </c>
      <c r="H198" s="8">
        <f t="shared" si="16"/>
        <v>-56772</v>
      </c>
      <c r="I198" s="28"/>
      <c r="J198" s="2">
        <f t="shared" si="17"/>
        <v>-56772</v>
      </c>
      <c r="K198" s="28">
        <f t="shared" si="14"/>
        <v>-56772</v>
      </c>
    </row>
    <row r="199" spans="1:11" x14ac:dyDescent="0.25">
      <c r="A199" s="3">
        <f>'Données brutes'!A195+'Données brutes'!B195</f>
        <v>43136.020833333336</v>
      </c>
      <c r="B199" s="2">
        <f>'Données brutes'!C195*$E$2</f>
        <v>70669</v>
      </c>
      <c r="C199" s="8">
        <f>'Données brutes'!J195*Calculatrice!$C$2+'Données brutes'!K195*Calculatrice!$B$2+'Données brutes'!L195+'Données brutes'!N195*Calculatrice!$D$2</f>
        <v>14265</v>
      </c>
      <c r="D199" s="2">
        <f t="shared" ref="D199:D262" si="18">-(B199-C199)</f>
        <v>-56404</v>
      </c>
      <c r="E199" s="8">
        <f>IF(ABS(D199)&lt;'Le jeu'!$E$6*1000,D199,SIGN(D199)*'Le jeu'!$E$6*1000)</f>
        <v>0</v>
      </c>
      <c r="F199" s="8">
        <f t="shared" si="15"/>
        <v>-56404</v>
      </c>
      <c r="G199" s="28">
        <f>IF(F199&lt;0,'Le jeu'!$E$7*INT(Calculatrice!F199/1000),0)</f>
        <v>0</v>
      </c>
      <c r="H199" s="8">
        <f t="shared" si="16"/>
        <v>-56404</v>
      </c>
      <c r="I199" s="28"/>
      <c r="J199" s="2">
        <f t="shared" si="17"/>
        <v>-56404</v>
      </c>
      <c r="K199" s="28">
        <f t="shared" ref="K199:K262" si="19">IF(J199&lt;0,J199,0)</f>
        <v>-56404</v>
      </c>
    </row>
    <row r="200" spans="1:11" x14ac:dyDescent="0.25">
      <c r="A200" s="3">
        <f>'Données brutes'!A196+'Données brutes'!B196</f>
        <v>43136.041666666664</v>
      </c>
      <c r="B200" s="2">
        <f>'Données brutes'!C196*$E$2</f>
        <v>68528</v>
      </c>
      <c r="C200" s="8">
        <f>'Données brutes'!J196*Calculatrice!$C$2+'Données brutes'!K196*Calculatrice!$B$2+'Données brutes'!L196+'Données brutes'!N196*Calculatrice!$D$2</f>
        <v>13037</v>
      </c>
      <c r="D200" s="2">
        <f t="shared" si="18"/>
        <v>-55491</v>
      </c>
      <c r="E200" s="8">
        <f>IF(ABS(D200)&lt;'Le jeu'!$E$6*1000,D200,SIGN(D200)*'Le jeu'!$E$6*1000)</f>
        <v>0</v>
      </c>
      <c r="F200" s="8">
        <f t="shared" si="15"/>
        <v>-55491</v>
      </c>
      <c r="G200" s="28">
        <f>IF(F200&lt;0,'Le jeu'!$E$7*INT(Calculatrice!F200/1000),0)</f>
        <v>0</v>
      </c>
      <c r="H200" s="8">
        <f t="shared" si="16"/>
        <v>-55491</v>
      </c>
      <c r="I200" s="28"/>
      <c r="J200" s="2">
        <f t="shared" si="17"/>
        <v>-55491</v>
      </c>
      <c r="K200" s="28">
        <f t="shared" si="19"/>
        <v>-55491</v>
      </c>
    </row>
    <row r="201" spans="1:11" x14ac:dyDescent="0.25">
      <c r="A201" s="3">
        <f>'Données brutes'!A197+'Données brutes'!B197</f>
        <v>43136.0625</v>
      </c>
      <c r="B201" s="2">
        <f>'Données brutes'!C197*$E$2</f>
        <v>68264</v>
      </c>
      <c r="C201" s="8">
        <f>'Données brutes'!J197*Calculatrice!$C$2+'Données brutes'!K197*Calculatrice!$B$2+'Données brutes'!L197+'Données brutes'!N197*Calculatrice!$D$2</f>
        <v>12620</v>
      </c>
      <c r="D201" s="2">
        <f t="shared" si="18"/>
        <v>-55644</v>
      </c>
      <c r="E201" s="8">
        <f>IF(ABS(D201)&lt;'Le jeu'!$E$6*1000,D201,SIGN(D201)*'Le jeu'!$E$6*1000)</f>
        <v>0</v>
      </c>
      <c r="F201" s="8">
        <f t="shared" si="15"/>
        <v>-55644</v>
      </c>
      <c r="G201" s="28">
        <f>IF(F201&lt;0,'Le jeu'!$E$7*INT(Calculatrice!F201/1000),0)</f>
        <v>0</v>
      </c>
      <c r="H201" s="8">
        <f t="shared" si="16"/>
        <v>-55644</v>
      </c>
      <c r="I201" s="28"/>
      <c r="J201" s="2">
        <f t="shared" si="17"/>
        <v>-55644</v>
      </c>
      <c r="K201" s="28">
        <f t="shared" si="19"/>
        <v>-55644</v>
      </c>
    </row>
    <row r="202" spans="1:11" x14ac:dyDescent="0.25">
      <c r="A202" s="3">
        <f>'Données brutes'!A198+'Données brutes'!B198</f>
        <v>43136.083333333336</v>
      </c>
      <c r="B202" s="2">
        <f>'Données brutes'!C198*$E$2</f>
        <v>67807</v>
      </c>
      <c r="C202" s="8">
        <f>'Données brutes'!J198*Calculatrice!$C$2+'Données brutes'!K198*Calculatrice!$B$2+'Données brutes'!L198+'Données brutes'!N198*Calculatrice!$D$2</f>
        <v>12524</v>
      </c>
      <c r="D202" s="2">
        <f t="shared" si="18"/>
        <v>-55283</v>
      </c>
      <c r="E202" s="8">
        <f>IF(ABS(D202)&lt;'Le jeu'!$E$6*1000,D202,SIGN(D202)*'Le jeu'!$E$6*1000)</f>
        <v>0</v>
      </c>
      <c r="F202" s="8">
        <f t="shared" si="15"/>
        <v>-55283</v>
      </c>
      <c r="G202" s="28">
        <f>IF(F202&lt;0,'Le jeu'!$E$7*INT(Calculatrice!F202/1000),0)</f>
        <v>0</v>
      </c>
      <c r="H202" s="8">
        <f t="shared" si="16"/>
        <v>-55283</v>
      </c>
      <c r="I202" s="28"/>
      <c r="J202" s="2">
        <f t="shared" si="17"/>
        <v>-55283</v>
      </c>
      <c r="K202" s="28">
        <f t="shared" si="19"/>
        <v>-55283</v>
      </c>
    </row>
    <row r="203" spans="1:11" x14ac:dyDescent="0.25">
      <c r="A203" s="3">
        <f>'Données brutes'!A199+'Données brutes'!B199</f>
        <v>43136.104166666664</v>
      </c>
      <c r="B203" s="2">
        <f>'Données brutes'!C199*$E$2</f>
        <v>67652</v>
      </c>
      <c r="C203" s="8">
        <f>'Données brutes'!J199*Calculatrice!$C$2+'Données brutes'!K199*Calculatrice!$B$2+'Données brutes'!L199+'Données brutes'!N199*Calculatrice!$D$2</f>
        <v>12900</v>
      </c>
      <c r="D203" s="2">
        <f t="shared" si="18"/>
        <v>-54752</v>
      </c>
      <c r="E203" s="8">
        <f>IF(ABS(D203)&lt;'Le jeu'!$E$6*1000,D203,SIGN(D203)*'Le jeu'!$E$6*1000)</f>
        <v>0</v>
      </c>
      <c r="F203" s="8">
        <f t="shared" si="15"/>
        <v>-54752</v>
      </c>
      <c r="G203" s="28">
        <f>IF(F203&lt;0,'Le jeu'!$E$7*INT(Calculatrice!F203/1000),0)</f>
        <v>0</v>
      </c>
      <c r="H203" s="8">
        <f t="shared" si="16"/>
        <v>-54752</v>
      </c>
      <c r="I203" s="28"/>
      <c r="J203" s="2">
        <f t="shared" si="17"/>
        <v>-54752</v>
      </c>
      <c r="K203" s="28">
        <f t="shared" si="19"/>
        <v>-54752</v>
      </c>
    </row>
    <row r="204" spans="1:11" x14ac:dyDescent="0.25">
      <c r="A204" s="3">
        <f>'Données brutes'!A200+'Données brutes'!B200</f>
        <v>43136.125</v>
      </c>
      <c r="B204" s="2">
        <f>'Données brutes'!C200*$E$2</f>
        <v>65867</v>
      </c>
      <c r="C204" s="8">
        <f>'Données brutes'!J200*Calculatrice!$C$2+'Données brutes'!K200*Calculatrice!$B$2+'Données brutes'!L200+'Données brutes'!N200*Calculatrice!$D$2</f>
        <v>11940</v>
      </c>
      <c r="D204" s="2">
        <f t="shared" si="18"/>
        <v>-53927</v>
      </c>
      <c r="E204" s="8">
        <f>IF(ABS(D204)&lt;'Le jeu'!$E$6*1000,D204,SIGN(D204)*'Le jeu'!$E$6*1000)</f>
        <v>0</v>
      </c>
      <c r="F204" s="8">
        <f t="shared" si="15"/>
        <v>-53927</v>
      </c>
      <c r="G204" s="28">
        <f>IF(F204&lt;0,'Le jeu'!$E$7*INT(Calculatrice!F204/1000),0)</f>
        <v>0</v>
      </c>
      <c r="H204" s="8">
        <f t="shared" si="16"/>
        <v>-53927</v>
      </c>
      <c r="I204" s="28"/>
      <c r="J204" s="2">
        <f t="shared" si="17"/>
        <v>-53927</v>
      </c>
      <c r="K204" s="28">
        <f t="shared" si="19"/>
        <v>-53927</v>
      </c>
    </row>
    <row r="205" spans="1:11" x14ac:dyDescent="0.25">
      <c r="A205" s="3">
        <f>'Données brutes'!A201+'Données brutes'!B201</f>
        <v>43136.145833333336</v>
      </c>
      <c r="B205" s="2">
        <f>'Données brutes'!C201*$E$2</f>
        <v>64998</v>
      </c>
      <c r="C205" s="8">
        <f>'Données brutes'!J201*Calculatrice!$C$2+'Données brutes'!K201*Calculatrice!$B$2+'Données brutes'!L201+'Données brutes'!N201*Calculatrice!$D$2</f>
        <v>12115</v>
      </c>
      <c r="D205" s="2">
        <f t="shared" si="18"/>
        <v>-52883</v>
      </c>
      <c r="E205" s="8">
        <f>IF(ABS(D205)&lt;'Le jeu'!$E$6*1000,D205,SIGN(D205)*'Le jeu'!$E$6*1000)</f>
        <v>0</v>
      </c>
      <c r="F205" s="8">
        <f t="shared" si="15"/>
        <v>-52883</v>
      </c>
      <c r="G205" s="28">
        <f>IF(F205&lt;0,'Le jeu'!$E$7*INT(Calculatrice!F205/1000),0)</f>
        <v>0</v>
      </c>
      <c r="H205" s="8">
        <f t="shared" si="16"/>
        <v>-52883</v>
      </c>
      <c r="I205" s="28"/>
      <c r="J205" s="2">
        <f t="shared" si="17"/>
        <v>-52883</v>
      </c>
      <c r="K205" s="28">
        <f t="shared" si="19"/>
        <v>-52883</v>
      </c>
    </row>
    <row r="206" spans="1:11" x14ac:dyDescent="0.25">
      <c r="A206" s="3">
        <f>'Données brutes'!A202+'Données brutes'!B202</f>
        <v>43136.166666666664</v>
      </c>
      <c r="B206" s="2">
        <f>'Données brutes'!C202*$E$2</f>
        <v>64162</v>
      </c>
      <c r="C206" s="8">
        <f>'Données brutes'!J202*Calculatrice!$C$2+'Données brutes'!K202*Calculatrice!$B$2+'Données brutes'!L202+'Données brutes'!N202*Calculatrice!$D$2</f>
        <v>11942</v>
      </c>
      <c r="D206" s="2">
        <f t="shared" si="18"/>
        <v>-52220</v>
      </c>
      <c r="E206" s="8">
        <f>IF(ABS(D206)&lt;'Le jeu'!$E$6*1000,D206,SIGN(D206)*'Le jeu'!$E$6*1000)</f>
        <v>0</v>
      </c>
      <c r="F206" s="8">
        <f t="shared" si="15"/>
        <v>-52220</v>
      </c>
      <c r="G206" s="28">
        <f>IF(F206&lt;0,'Le jeu'!$E$7*INT(Calculatrice!F206/1000),0)</f>
        <v>0</v>
      </c>
      <c r="H206" s="8">
        <f t="shared" si="16"/>
        <v>-52220</v>
      </c>
      <c r="I206" s="28"/>
      <c r="J206" s="2">
        <f t="shared" si="17"/>
        <v>-52220</v>
      </c>
      <c r="K206" s="28">
        <f t="shared" si="19"/>
        <v>-52220</v>
      </c>
    </row>
    <row r="207" spans="1:11" x14ac:dyDescent="0.25">
      <c r="A207" s="3">
        <f>'Données brutes'!A203+'Données brutes'!B203</f>
        <v>43136.1875</v>
      </c>
      <c r="B207" s="2">
        <f>'Données brutes'!C203*$E$2</f>
        <v>64307</v>
      </c>
      <c r="C207" s="8">
        <f>'Données brutes'!J203*Calculatrice!$C$2+'Données brutes'!K203*Calculatrice!$B$2+'Données brutes'!L203+'Données brutes'!N203*Calculatrice!$D$2</f>
        <v>12070</v>
      </c>
      <c r="D207" s="2">
        <f t="shared" si="18"/>
        <v>-52237</v>
      </c>
      <c r="E207" s="8">
        <f>IF(ABS(D207)&lt;'Le jeu'!$E$6*1000,D207,SIGN(D207)*'Le jeu'!$E$6*1000)</f>
        <v>0</v>
      </c>
      <c r="F207" s="8">
        <f t="shared" si="15"/>
        <v>-52237</v>
      </c>
      <c r="G207" s="28">
        <f>IF(F207&lt;0,'Le jeu'!$E$7*INT(Calculatrice!F207/1000),0)</f>
        <v>0</v>
      </c>
      <c r="H207" s="8">
        <f t="shared" si="16"/>
        <v>-52237</v>
      </c>
      <c r="I207" s="28"/>
      <c r="J207" s="2">
        <f t="shared" si="17"/>
        <v>-52237</v>
      </c>
      <c r="K207" s="28">
        <f t="shared" si="19"/>
        <v>-52237</v>
      </c>
    </row>
    <row r="208" spans="1:11" x14ac:dyDescent="0.25">
      <c r="A208" s="3">
        <f>'Données brutes'!A204+'Données brutes'!B204</f>
        <v>43136.208333333336</v>
      </c>
      <c r="B208" s="2">
        <f>'Données brutes'!C204*$E$2</f>
        <v>64743</v>
      </c>
      <c r="C208" s="8">
        <f>'Données brutes'!J204*Calculatrice!$C$2+'Données brutes'!K204*Calculatrice!$B$2+'Données brutes'!L204+'Données brutes'!N204*Calculatrice!$D$2</f>
        <v>12199</v>
      </c>
      <c r="D208" s="2">
        <f t="shared" si="18"/>
        <v>-52544</v>
      </c>
      <c r="E208" s="8">
        <f>IF(ABS(D208)&lt;'Le jeu'!$E$6*1000,D208,SIGN(D208)*'Le jeu'!$E$6*1000)</f>
        <v>0</v>
      </c>
      <c r="F208" s="8">
        <f t="shared" si="15"/>
        <v>-52544</v>
      </c>
      <c r="G208" s="28">
        <f>IF(F208&lt;0,'Le jeu'!$E$7*INT(Calculatrice!F208/1000),0)</f>
        <v>0</v>
      </c>
      <c r="H208" s="8">
        <f t="shared" si="16"/>
        <v>-52544</v>
      </c>
      <c r="I208" s="28"/>
      <c r="J208" s="2">
        <f t="shared" si="17"/>
        <v>-52544</v>
      </c>
      <c r="K208" s="28">
        <f t="shared" si="19"/>
        <v>-52544</v>
      </c>
    </row>
    <row r="209" spans="1:11" x14ac:dyDescent="0.25">
      <c r="A209" s="3">
        <f>'Données brutes'!A205+'Données brutes'!B205</f>
        <v>43136.229166666664</v>
      </c>
      <c r="B209" s="2">
        <f>'Données brutes'!C205*$E$2</f>
        <v>67234</v>
      </c>
      <c r="C209" s="8">
        <f>'Données brutes'!J205*Calculatrice!$C$2+'Données brutes'!K205*Calculatrice!$B$2+'Données brutes'!L205+'Données brutes'!N205*Calculatrice!$D$2</f>
        <v>12395</v>
      </c>
      <c r="D209" s="2">
        <f t="shared" si="18"/>
        <v>-54839</v>
      </c>
      <c r="E209" s="8">
        <f>IF(ABS(D209)&lt;'Le jeu'!$E$6*1000,D209,SIGN(D209)*'Le jeu'!$E$6*1000)</f>
        <v>0</v>
      </c>
      <c r="F209" s="8">
        <f t="shared" si="15"/>
        <v>-54839</v>
      </c>
      <c r="G209" s="28">
        <f>IF(F209&lt;0,'Le jeu'!$E$7*INT(Calculatrice!F209/1000),0)</f>
        <v>0</v>
      </c>
      <c r="H209" s="8">
        <f t="shared" si="16"/>
        <v>-54839</v>
      </c>
      <c r="I209" s="28"/>
      <c r="J209" s="2">
        <f t="shared" si="17"/>
        <v>-54839</v>
      </c>
      <c r="K209" s="28">
        <f t="shared" si="19"/>
        <v>-54839</v>
      </c>
    </row>
    <row r="210" spans="1:11" x14ac:dyDescent="0.25">
      <c r="A210" s="3">
        <f>'Données brutes'!A206+'Données brutes'!B206</f>
        <v>43136.25</v>
      </c>
      <c r="B210" s="2">
        <f>'Données brutes'!C206*$E$2</f>
        <v>69309</v>
      </c>
      <c r="C210" s="8">
        <f>'Données brutes'!J206*Calculatrice!$C$2+'Données brutes'!K206*Calculatrice!$B$2+'Données brutes'!L206+'Données brutes'!N206*Calculatrice!$D$2</f>
        <v>12938</v>
      </c>
      <c r="D210" s="2">
        <f t="shared" si="18"/>
        <v>-56371</v>
      </c>
      <c r="E210" s="8">
        <f>IF(ABS(D210)&lt;'Le jeu'!$E$6*1000,D210,SIGN(D210)*'Le jeu'!$E$6*1000)</f>
        <v>0</v>
      </c>
      <c r="F210" s="8">
        <f t="shared" si="15"/>
        <v>-56371</v>
      </c>
      <c r="G210" s="28">
        <f>IF(F210&lt;0,'Le jeu'!$E$7*INT(Calculatrice!F210/1000),0)</f>
        <v>0</v>
      </c>
      <c r="H210" s="8">
        <f t="shared" si="16"/>
        <v>-56371</v>
      </c>
      <c r="I210" s="28"/>
      <c r="J210" s="2">
        <f t="shared" si="17"/>
        <v>-56371</v>
      </c>
      <c r="K210" s="28">
        <f t="shared" si="19"/>
        <v>-56371</v>
      </c>
    </row>
    <row r="211" spans="1:11" x14ac:dyDescent="0.25">
      <c r="A211" s="3">
        <f>'Données brutes'!A207+'Données brutes'!B207</f>
        <v>43136.270833333336</v>
      </c>
      <c r="B211" s="2">
        <f>'Données brutes'!C207*$E$2</f>
        <v>73799</v>
      </c>
      <c r="C211" s="8">
        <f>'Données brutes'!J207*Calculatrice!$C$2+'Données brutes'!K207*Calculatrice!$B$2+'Données brutes'!L207+'Données brutes'!N207*Calculatrice!$D$2</f>
        <v>14031</v>
      </c>
      <c r="D211" s="2">
        <f t="shared" si="18"/>
        <v>-59768</v>
      </c>
      <c r="E211" s="8">
        <f>IF(ABS(D211)&lt;'Le jeu'!$E$6*1000,D211,SIGN(D211)*'Le jeu'!$E$6*1000)</f>
        <v>0</v>
      </c>
      <c r="F211" s="8">
        <f t="shared" si="15"/>
        <v>-59768</v>
      </c>
      <c r="G211" s="28">
        <f>IF(F211&lt;0,'Le jeu'!$E$7*INT(Calculatrice!F211/1000),0)</f>
        <v>0</v>
      </c>
      <c r="H211" s="8">
        <f t="shared" si="16"/>
        <v>-59768</v>
      </c>
      <c r="I211" s="28"/>
      <c r="J211" s="2">
        <f t="shared" si="17"/>
        <v>-59768</v>
      </c>
      <c r="K211" s="28">
        <f t="shared" si="19"/>
        <v>-59768</v>
      </c>
    </row>
    <row r="212" spans="1:11" x14ac:dyDescent="0.25">
      <c r="A212" s="3">
        <f>'Données brutes'!A208+'Données brutes'!B208</f>
        <v>43136.291666666664</v>
      </c>
      <c r="B212" s="2">
        <f>'Données brutes'!C208*$E$2</f>
        <v>77277</v>
      </c>
      <c r="C212" s="8">
        <f>'Données brutes'!J208*Calculatrice!$C$2+'Données brutes'!K208*Calculatrice!$B$2+'Données brutes'!L208+'Données brutes'!N208*Calculatrice!$D$2</f>
        <v>16237</v>
      </c>
      <c r="D212" s="2">
        <f t="shared" si="18"/>
        <v>-61040</v>
      </c>
      <c r="E212" s="8">
        <f>IF(ABS(D212)&lt;'Le jeu'!$E$6*1000,D212,SIGN(D212)*'Le jeu'!$E$6*1000)</f>
        <v>0</v>
      </c>
      <c r="F212" s="8">
        <f t="shared" si="15"/>
        <v>-61040</v>
      </c>
      <c r="G212" s="28">
        <f>IF(F212&lt;0,'Le jeu'!$E$7*INT(Calculatrice!F212/1000),0)</f>
        <v>0</v>
      </c>
      <c r="H212" s="8">
        <f t="shared" si="16"/>
        <v>-61040</v>
      </c>
      <c r="I212" s="28"/>
      <c r="J212" s="2">
        <f t="shared" si="17"/>
        <v>-61040</v>
      </c>
      <c r="K212" s="28">
        <f t="shared" si="19"/>
        <v>-61040</v>
      </c>
    </row>
    <row r="213" spans="1:11" x14ac:dyDescent="0.25">
      <c r="A213" s="3">
        <f>'Données brutes'!A209+'Données brutes'!B209</f>
        <v>43136.3125</v>
      </c>
      <c r="B213" s="2">
        <f>'Données brutes'!C209*$E$2</f>
        <v>80445</v>
      </c>
      <c r="C213" s="8">
        <f>'Données brutes'!J209*Calculatrice!$C$2+'Données brutes'!K209*Calculatrice!$B$2+'Données brutes'!L209+'Données brutes'!N209*Calculatrice!$D$2</f>
        <v>17541</v>
      </c>
      <c r="D213" s="2">
        <f t="shared" si="18"/>
        <v>-62904</v>
      </c>
      <c r="E213" s="8">
        <f>IF(ABS(D213)&lt;'Le jeu'!$E$6*1000,D213,SIGN(D213)*'Le jeu'!$E$6*1000)</f>
        <v>0</v>
      </c>
      <c r="F213" s="8">
        <f t="shared" si="15"/>
        <v>-62904</v>
      </c>
      <c r="G213" s="28">
        <f>IF(F213&lt;0,'Le jeu'!$E$7*INT(Calculatrice!F213/1000),0)</f>
        <v>0</v>
      </c>
      <c r="H213" s="8">
        <f t="shared" si="16"/>
        <v>-62904</v>
      </c>
      <c r="I213" s="28"/>
      <c r="J213" s="2">
        <f t="shared" si="17"/>
        <v>-62904</v>
      </c>
      <c r="K213" s="28">
        <f t="shared" si="19"/>
        <v>-62904</v>
      </c>
    </row>
    <row r="214" spans="1:11" x14ac:dyDescent="0.25">
      <c r="A214" s="3">
        <f>'Données brutes'!A210+'Données brutes'!B210</f>
        <v>43136.333333333336</v>
      </c>
      <c r="B214" s="2">
        <f>'Données brutes'!C210*$E$2</f>
        <v>82303</v>
      </c>
      <c r="C214" s="8">
        <f>'Données brutes'!J210*Calculatrice!$C$2+'Données brutes'!K210*Calculatrice!$B$2+'Données brutes'!L210+'Données brutes'!N210*Calculatrice!$D$2</f>
        <v>18902</v>
      </c>
      <c r="D214" s="2">
        <f t="shared" si="18"/>
        <v>-63401</v>
      </c>
      <c r="E214" s="8">
        <f>IF(ABS(D214)&lt;'Le jeu'!$E$6*1000,D214,SIGN(D214)*'Le jeu'!$E$6*1000)</f>
        <v>0</v>
      </c>
      <c r="F214" s="8">
        <f t="shared" si="15"/>
        <v>-63401</v>
      </c>
      <c r="G214" s="28">
        <f>IF(F214&lt;0,'Le jeu'!$E$7*INT(Calculatrice!F214/1000),0)</f>
        <v>0</v>
      </c>
      <c r="H214" s="8">
        <f t="shared" si="16"/>
        <v>-63401</v>
      </c>
      <c r="I214" s="28"/>
      <c r="J214" s="2">
        <f t="shared" si="17"/>
        <v>-63401</v>
      </c>
      <c r="K214" s="28">
        <f t="shared" si="19"/>
        <v>-63401</v>
      </c>
    </row>
    <row r="215" spans="1:11" x14ac:dyDescent="0.25">
      <c r="A215" s="3">
        <f>'Données brutes'!A211+'Données brutes'!B211</f>
        <v>43136.354166666664</v>
      </c>
      <c r="B215" s="2">
        <f>'Données brutes'!C211*$E$2</f>
        <v>82494</v>
      </c>
      <c r="C215" s="8">
        <f>'Données brutes'!J211*Calculatrice!$C$2+'Données brutes'!K211*Calculatrice!$B$2+'Données brutes'!L211+'Données brutes'!N211*Calculatrice!$D$2</f>
        <v>19424</v>
      </c>
      <c r="D215" s="2">
        <f t="shared" si="18"/>
        <v>-63070</v>
      </c>
      <c r="E215" s="8">
        <f>IF(ABS(D215)&lt;'Le jeu'!$E$6*1000,D215,SIGN(D215)*'Le jeu'!$E$6*1000)</f>
        <v>0</v>
      </c>
      <c r="F215" s="8">
        <f t="shared" si="15"/>
        <v>-63070</v>
      </c>
      <c r="G215" s="28">
        <f>IF(F215&lt;0,'Le jeu'!$E$7*INT(Calculatrice!F215/1000),0)</f>
        <v>0</v>
      </c>
      <c r="H215" s="8">
        <f t="shared" si="16"/>
        <v>-63070</v>
      </c>
      <c r="I215" s="28"/>
      <c r="J215" s="2">
        <f t="shared" si="17"/>
        <v>-63070</v>
      </c>
      <c r="K215" s="28">
        <f t="shared" si="19"/>
        <v>-63070</v>
      </c>
    </row>
    <row r="216" spans="1:11" x14ac:dyDescent="0.25">
      <c r="A216" s="3">
        <f>'Données brutes'!A212+'Données brutes'!B212</f>
        <v>43136.375</v>
      </c>
      <c r="B216" s="2">
        <f>'Données brutes'!C212*$E$2</f>
        <v>83167</v>
      </c>
      <c r="C216" s="8">
        <f>'Données brutes'!J212*Calculatrice!$C$2+'Données brutes'!K212*Calculatrice!$B$2+'Données brutes'!L212+'Données brutes'!N212*Calculatrice!$D$2</f>
        <v>20151</v>
      </c>
      <c r="D216" s="2">
        <f t="shared" si="18"/>
        <v>-63016</v>
      </c>
      <c r="E216" s="8">
        <f>IF(ABS(D216)&lt;'Le jeu'!$E$6*1000,D216,SIGN(D216)*'Le jeu'!$E$6*1000)</f>
        <v>0</v>
      </c>
      <c r="F216" s="8">
        <f t="shared" si="15"/>
        <v>-63016</v>
      </c>
      <c r="G216" s="28">
        <f>IF(F216&lt;0,'Le jeu'!$E$7*INT(Calculatrice!F216/1000),0)</f>
        <v>0</v>
      </c>
      <c r="H216" s="8">
        <f t="shared" si="16"/>
        <v>-63016</v>
      </c>
      <c r="I216" s="28"/>
      <c r="J216" s="2">
        <f t="shared" si="17"/>
        <v>-63016</v>
      </c>
      <c r="K216" s="28">
        <f t="shared" si="19"/>
        <v>-63016</v>
      </c>
    </row>
    <row r="217" spans="1:11" x14ac:dyDescent="0.25">
      <c r="A217" s="3">
        <f>'Données brutes'!A213+'Données brutes'!B213</f>
        <v>43136.395833333336</v>
      </c>
      <c r="B217" s="2">
        <f>'Données brutes'!C213*$E$2</f>
        <v>83781</v>
      </c>
      <c r="C217" s="8">
        <f>'Données brutes'!J213*Calculatrice!$C$2+'Données brutes'!K213*Calculatrice!$B$2+'Données brutes'!L213+'Données brutes'!N213*Calculatrice!$D$2</f>
        <v>21162</v>
      </c>
      <c r="D217" s="2">
        <f t="shared" si="18"/>
        <v>-62619</v>
      </c>
      <c r="E217" s="8">
        <f>IF(ABS(D217)&lt;'Le jeu'!$E$6*1000,D217,SIGN(D217)*'Le jeu'!$E$6*1000)</f>
        <v>0</v>
      </c>
      <c r="F217" s="8">
        <f t="shared" si="15"/>
        <v>-62619</v>
      </c>
      <c r="G217" s="28">
        <f>IF(F217&lt;0,'Le jeu'!$E$7*INT(Calculatrice!F217/1000),0)</f>
        <v>0</v>
      </c>
      <c r="H217" s="8">
        <f t="shared" si="16"/>
        <v>-62619</v>
      </c>
      <c r="I217" s="28"/>
      <c r="J217" s="2">
        <f t="shared" si="17"/>
        <v>-62619</v>
      </c>
      <c r="K217" s="28">
        <f t="shared" si="19"/>
        <v>-62619</v>
      </c>
    </row>
    <row r="218" spans="1:11" x14ac:dyDescent="0.25">
      <c r="A218" s="3">
        <f>'Données brutes'!A214+'Données brutes'!B214</f>
        <v>43136.416666666664</v>
      </c>
      <c r="B218" s="2">
        <f>'Données brutes'!C214*$E$2</f>
        <v>83947</v>
      </c>
      <c r="C218" s="8">
        <f>'Données brutes'!J214*Calculatrice!$C$2+'Données brutes'!K214*Calculatrice!$B$2+'Données brutes'!L214+'Données brutes'!N214*Calculatrice!$D$2</f>
        <v>21046</v>
      </c>
      <c r="D218" s="2">
        <f t="shared" si="18"/>
        <v>-62901</v>
      </c>
      <c r="E218" s="8">
        <f>IF(ABS(D218)&lt;'Le jeu'!$E$6*1000,D218,SIGN(D218)*'Le jeu'!$E$6*1000)</f>
        <v>0</v>
      </c>
      <c r="F218" s="8">
        <f t="shared" si="15"/>
        <v>-62901</v>
      </c>
      <c r="G218" s="28">
        <f>IF(F218&lt;0,'Le jeu'!$E$7*INT(Calculatrice!F218/1000),0)</f>
        <v>0</v>
      </c>
      <c r="H218" s="8">
        <f t="shared" si="16"/>
        <v>-62901</v>
      </c>
      <c r="I218" s="28"/>
      <c r="J218" s="2">
        <f t="shared" si="17"/>
        <v>-62901</v>
      </c>
      <c r="K218" s="28">
        <f t="shared" si="19"/>
        <v>-62901</v>
      </c>
    </row>
    <row r="219" spans="1:11" x14ac:dyDescent="0.25">
      <c r="A219" s="3">
        <f>'Données brutes'!A215+'Données brutes'!B215</f>
        <v>43136.4375</v>
      </c>
      <c r="B219" s="2">
        <f>'Données brutes'!C215*$E$2</f>
        <v>83872</v>
      </c>
      <c r="C219" s="8">
        <f>'Données brutes'!J215*Calculatrice!$C$2+'Données brutes'!K215*Calculatrice!$B$2+'Données brutes'!L215+'Données brutes'!N215*Calculatrice!$D$2</f>
        <v>20807</v>
      </c>
      <c r="D219" s="2">
        <f t="shared" si="18"/>
        <v>-63065</v>
      </c>
      <c r="E219" s="8">
        <f>IF(ABS(D219)&lt;'Le jeu'!$E$6*1000,D219,SIGN(D219)*'Le jeu'!$E$6*1000)</f>
        <v>0</v>
      </c>
      <c r="F219" s="8">
        <f t="shared" si="15"/>
        <v>-63065</v>
      </c>
      <c r="G219" s="28">
        <f>IF(F219&lt;0,'Le jeu'!$E$7*INT(Calculatrice!F219/1000),0)</f>
        <v>0</v>
      </c>
      <c r="H219" s="8">
        <f t="shared" si="16"/>
        <v>-63065</v>
      </c>
      <c r="I219" s="28"/>
      <c r="J219" s="2">
        <f t="shared" si="17"/>
        <v>-63065</v>
      </c>
      <c r="K219" s="28">
        <f t="shared" si="19"/>
        <v>-63065</v>
      </c>
    </row>
    <row r="220" spans="1:11" x14ac:dyDescent="0.25">
      <c r="A220" s="3">
        <f>'Données brutes'!A216+'Données brutes'!B216</f>
        <v>43136.458333333336</v>
      </c>
      <c r="B220" s="2">
        <f>'Données brutes'!C216*$E$2</f>
        <v>84092</v>
      </c>
      <c r="C220" s="8">
        <f>'Données brutes'!J216*Calculatrice!$C$2+'Données brutes'!K216*Calculatrice!$B$2+'Données brutes'!L216+'Données brutes'!N216*Calculatrice!$D$2</f>
        <v>20121</v>
      </c>
      <c r="D220" s="2">
        <f t="shared" si="18"/>
        <v>-63971</v>
      </c>
      <c r="E220" s="8">
        <f>IF(ABS(D220)&lt;'Le jeu'!$E$6*1000,D220,SIGN(D220)*'Le jeu'!$E$6*1000)</f>
        <v>0</v>
      </c>
      <c r="F220" s="8">
        <f t="shared" si="15"/>
        <v>-63971</v>
      </c>
      <c r="G220" s="28">
        <f>IF(F220&lt;0,'Le jeu'!$E$7*INT(Calculatrice!F220/1000),0)</f>
        <v>0</v>
      </c>
      <c r="H220" s="8">
        <f t="shared" si="16"/>
        <v>-63971</v>
      </c>
      <c r="I220" s="28"/>
      <c r="J220" s="2">
        <f t="shared" si="17"/>
        <v>-63971</v>
      </c>
      <c r="K220" s="28">
        <f t="shared" si="19"/>
        <v>-63971</v>
      </c>
    </row>
    <row r="221" spans="1:11" x14ac:dyDescent="0.25">
      <c r="A221" s="3">
        <f>'Données brutes'!A217+'Données brutes'!B217</f>
        <v>43136.479166666664</v>
      </c>
      <c r="B221" s="2">
        <f>'Données brutes'!C217*$E$2</f>
        <v>84314</v>
      </c>
      <c r="C221" s="8">
        <f>'Données brutes'!J217*Calculatrice!$C$2+'Données brutes'!K217*Calculatrice!$B$2+'Données brutes'!L217+'Données brutes'!N217*Calculatrice!$D$2</f>
        <v>20000</v>
      </c>
      <c r="D221" s="2">
        <f t="shared" si="18"/>
        <v>-64314</v>
      </c>
      <c r="E221" s="8">
        <f>IF(ABS(D221)&lt;'Le jeu'!$E$6*1000,D221,SIGN(D221)*'Le jeu'!$E$6*1000)</f>
        <v>0</v>
      </c>
      <c r="F221" s="8">
        <f t="shared" si="15"/>
        <v>-64314</v>
      </c>
      <c r="G221" s="28">
        <f>IF(F221&lt;0,'Le jeu'!$E$7*INT(Calculatrice!F221/1000),0)</f>
        <v>0</v>
      </c>
      <c r="H221" s="8">
        <f t="shared" si="16"/>
        <v>-64314</v>
      </c>
      <c r="I221" s="28"/>
      <c r="J221" s="2">
        <f t="shared" si="17"/>
        <v>-64314</v>
      </c>
      <c r="K221" s="28">
        <f t="shared" si="19"/>
        <v>-64314</v>
      </c>
    </row>
    <row r="222" spans="1:11" x14ac:dyDescent="0.25">
      <c r="A222" s="3">
        <f>'Données brutes'!A218+'Données brutes'!B218</f>
        <v>43136.5</v>
      </c>
      <c r="B222" s="2">
        <f>'Données brutes'!C218*$E$2</f>
        <v>84682</v>
      </c>
      <c r="C222" s="8">
        <f>'Données brutes'!J218*Calculatrice!$C$2+'Données brutes'!K218*Calculatrice!$B$2+'Données brutes'!L218+'Données brutes'!N218*Calculatrice!$D$2</f>
        <v>20027</v>
      </c>
      <c r="D222" s="2">
        <f t="shared" si="18"/>
        <v>-64655</v>
      </c>
      <c r="E222" s="8">
        <f>IF(ABS(D222)&lt;'Le jeu'!$E$6*1000,D222,SIGN(D222)*'Le jeu'!$E$6*1000)</f>
        <v>0</v>
      </c>
      <c r="F222" s="8">
        <f t="shared" si="15"/>
        <v>-64655</v>
      </c>
      <c r="G222" s="28">
        <f>IF(F222&lt;0,'Le jeu'!$E$7*INT(Calculatrice!F222/1000),0)</f>
        <v>0</v>
      </c>
      <c r="H222" s="8">
        <f t="shared" si="16"/>
        <v>-64655</v>
      </c>
      <c r="I222" s="28"/>
      <c r="J222" s="2">
        <f t="shared" si="17"/>
        <v>-64655</v>
      </c>
      <c r="K222" s="28">
        <f t="shared" si="19"/>
        <v>-64655</v>
      </c>
    </row>
    <row r="223" spans="1:11" x14ac:dyDescent="0.25">
      <c r="A223" s="3">
        <f>'Données brutes'!A219+'Données brutes'!B219</f>
        <v>43136.520833333336</v>
      </c>
      <c r="B223" s="2">
        <f>'Données brutes'!C219*$E$2</f>
        <v>84192</v>
      </c>
      <c r="C223" s="8">
        <f>'Données brutes'!J219*Calculatrice!$C$2+'Données brutes'!K219*Calculatrice!$B$2+'Données brutes'!L219+'Données brutes'!N219*Calculatrice!$D$2</f>
        <v>19947</v>
      </c>
      <c r="D223" s="2">
        <f t="shared" si="18"/>
        <v>-64245</v>
      </c>
      <c r="E223" s="8">
        <f>IF(ABS(D223)&lt;'Le jeu'!$E$6*1000,D223,SIGN(D223)*'Le jeu'!$E$6*1000)</f>
        <v>0</v>
      </c>
      <c r="F223" s="8">
        <f t="shared" si="15"/>
        <v>-64245</v>
      </c>
      <c r="G223" s="28">
        <f>IF(F223&lt;0,'Le jeu'!$E$7*INT(Calculatrice!F223/1000),0)</f>
        <v>0</v>
      </c>
      <c r="H223" s="8">
        <f t="shared" si="16"/>
        <v>-64245</v>
      </c>
      <c r="I223" s="28"/>
      <c r="J223" s="2">
        <f t="shared" si="17"/>
        <v>-64245</v>
      </c>
      <c r="K223" s="28">
        <f t="shared" si="19"/>
        <v>-64245</v>
      </c>
    </row>
    <row r="224" spans="1:11" x14ac:dyDescent="0.25">
      <c r="A224" s="3">
        <f>'Données brutes'!A220+'Données brutes'!B220</f>
        <v>43136.541666666664</v>
      </c>
      <c r="B224" s="2">
        <f>'Données brutes'!C220*$E$2</f>
        <v>84708</v>
      </c>
      <c r="C224" s="8">
        <f>'Données brutes'!J220*Calculatrice!$C$2+'Données brutes'!K220*Calculatrice!$B$2+'Données brutes'!L220+'Données brutes'!N220*Calculatrice!$D$2</f>
        <v>20104</v>
      </c>
      <c r="D224" s="2">
        <f t="shared" si="18"/>
        <v>-64604</v>
      </c>
      <c r="E224" s="8">
        <f>IF(ABS(D224)&lt;'Le jeu'!$E$6*1000,D224,SIGN(D224)*'Le jeu'!$E$6*1000)</f>
        <v>0</v>
      </c>
      <c r="F224" s="8">
        <f t="shared" si="15"/>
        <v>-64604</v>
      </c>
      <c r="G224" s="28">
        <f>IF(F224&lt;0,'Le jeu'!$E$7*INT(Calculatrice!F224/1000),0)</f>
        <v>0</v>
      </c>
      <c r="H224" s="8">
        <f t="shared" si="16"/>
        <v>-64604</v>
      </c>
      <c r="I224" s="28"/>
      <c r="J224" s="2">
        <f t="shared" si="17"/>
        <v>-64604</v>
      </c>
      <c r="K224" s="28">
        <f t="shared" si="19"/>
        <v>-64604</v>
      </c>
    </row>
    <row r="225" spans="1:11" x14ac:dyDescent="0.25">
      <c r="A225" s="3">
        <f>'Données brutes'!A221+'Données brutes'!B221</f>
        <v>43136.5625</v>
      </c>
      <c r="B225" s="2">
        <f>'Données brutes'!C221*$E$2</f>
        <v>83551</v>
      </c>
      <c r="C225" s="8">
        <f>'Données brutes'!J221*Calculatrice!$C$2+'Données brutes'!K221*Calculatrice!$B$2+'Données brutes'!L221+'Données brutes'!N221*Calculatrice!$D$2</f>
        <v>19505</v>
      </c>
      <c r="D225" s="2">
        <f t="shared" si="18"/>
        <v>-64046</v>
      </c>
      <c r="E225" s="8">
        <f>IF(ABS(D225)&lt;'Le jeu'!$E$6*1000,D225,SIGN(D225)*'Le jeu'!$E$6*1000)</f>
        <v>0</v>
      </c>
      <c r="F225" s="8">
        <f t="shared" si="15"/>
        <v>-64046</v>
      </c>
      <c r="G225" s="28">
        <f>IF(F225&lt;0,'Le jeu'!$E$7*INT(Calculatrice!F225/1000),0)</f>
        <v>0</v>
      </c>
      <c r="H225" s="8">
        <f t="shared" si="16"/>
        <v>-64046</v>
      </c>
      <c r="I225" s="28"/>
      <c r="J225" s="2">
        <f t="shared" si="17"/>
        <v>-64046</v>
      </c>
      <c r="K225" s="28">
        <f t="shared" si="19"/>
        <v>-64046</v>
      </c>
    </row>
    <row r="226" spans="1:11" x14ac:dyDescent="0.25">
      <c r="A226" s="3">
        <f>'Données brutes'!A222+'Données brutes'!B222</f>
        <v>43136.583333333336</v>
      </c>
      <c r="B226" s="2">
        <f>'Données brutes'!C222*$E$2</f>
        <v>82969</v>
      </c>
      <c r="C226" s="8">
        <f>'Données brutes'!J222*Calculatrice!$C$2+'Données brutes'!K222*Calculatrice!$B$2+'Données brutes'!L222+'Données brutes'!N222*Calculatrice!$D$2</f>
        <v>18717</v>
      </c>
      <c r="D226" s="2">
        <f t="shared" si="18"/>
        <v>-64252</v>
      </c>
      <c r="E226" s="8">
        <f>IF(ABS(D226)&lt;'Le jeu'!$E$6*1000,D226,SIGN(D226)*'Le jeu'!$E$6*1000)</f>
        <v>0</v>
      </c>
      <c r="F226" s="8">
        <f t="shared" si="15"/>
        <v>-64252</v>
      </c>
      <c r="G226" s="28">
        <f>IF(F226&lt;0,'Le jeu'!$E$7*INT(Calculatrice!F226/1000),0)</f>
        <v>0</v>
      </c>
      <c r="H226" s="8">
        <f t="shared" si="16"/>
        <v>-64252</v>
      </c>
      <c r="I226" s="28"/>
      <c r="J226" s="2">
        <f t="shared" si="17"/>
        <v>-64252</v>
      </c>
      <c r="K226" s="28">
        <f t="shared" si="19"/>
        <v>-64252</v>
      </c>
    </row>
    <row r="227" spans="1:11" x14ac:dyDescent="0.25">
      <c r="A227" s="3">
        <f>'Données brutes'!A223+'Données brutes'!B223</f>
        <v>43136.604166666664</v>
      </c>
      <c r="B227" s="2">
        <f>'Données brutes'!C223*$E$2</f>
        <v>82277</v>
      </c>
      <c r="C227" s="8">
        <f>'Données brutes'!J223*Calculatrice!$C$2+'Données brutes'!K223*Calculatrice!$B$2+'Données brutes'!L223+'Données brutes'!N223*Calculatrice!$D$2</f>
        <v>18890</v>
      </c>
      <c r="D227" s="2">
        <f t="shared" si="18"/>
        <v>-63387</v>
      </c>
      <c r="E227" s="8">
        <f>IF(ABS(D227)&lt;'Le jeu'!$E$6*1000,D227,SIGN(D227)*'Le jeu'!$E$6*1000)</f>
        <v>0</v>
      </c>
      <c r="F227" s="8">
        <f t="shared" si="15"/>
        <v>-63387</v>
      </c>
      <c r="G227" s="28">
        <f>IF(F227&lt;0,'Le jeu'!$E$7*INT(Calculatrice!F227/1000),0)</f>
        <v>0</v>
      </c>
      <c r="H227" s="8">
        <f t="shared" si="16"/>
        <v>-63387</v>
      </c>
      <c r="I227" s="28"/>
      <c r="J227" s="2">
        <f t="shared" si="17"/>
        <v>-63387</v>
      </c>
      <c r="K227" s="28">
        <f t="shared" si="19"/>
        <v>-63387</v>
      </c>
    </row>
    <row r="228" spans="1:11" x14ac:dyDescent="0.25">
      <c r="A228" s="3">
        <f>'Données brutes'!A224+'Données brutes'!B224</f>
        <v>43136.625</v>
      </c>
      <c r="B228" s="2">
        <f>'Données brutes'!C224*$E$2</f>
        <v>80626</v>
      </c>
      <c r="C228" s="8">
        <f>'Données brutes'!J224*Calculatrice!$C$2+'Données brutes'!K224*Calculatrice!$B$2+'Données brutes'!L224+'Données brutes'!N224*Calculatrice!$D$2</f>
        <v>17945</v>
      </c>
      <c r="D228" s="2">
        <f t="shared" si="18"/>
        <v>-62681</v>
      </c>
      <c r="E228" s="8">
        <f>IF(ABS(D228)&lt;'Le jeu'!$E$6*1000,D228,SIGN(D228)*'Le jeu'!$E$6*1000)</f>
        <v>0</v>
      </c>
      <c r="F228" s="8">
        <f t="shared" si="15"/>
        <v>-62681</v>
      </c>
      <c r="G228" s="28">
        <f>IF(F228&lt;0,'Le jeu'!$E$7*INT(Calculatrice!F228/1000),0)</f>
        <v>0</v>
      </c>
      <c r="H228" s="8">
        <f t="shared" si="16"/>
        <v>-62681</v>
      </c>
      <c r="I228" s="28"/>
      <c r="J228" s="2">
        <f t="shared" si="17"/>
        <v>-62681</v>
      </c>
      <c r="K228" s="28">
        <f t="shared" si="19"/>
        <v>-62681</v>
      </c>
    </row>
    <row r="229" spans="1:11" x14ac:dyDescent="0.25">
      <c r="A229" s="3">
        <f>'Données brutes'!A225+'Données brutes'!B225</f>
        <v>43136.645833333336</v>
      </c>
      <c r="B229" s="2">
        <f>'Données brutes'!C225*$E$2</f>
        <v>80106</v>
      </c>
      <c r="C229" s="8">
        <f>'Données brutes'!J225*Calculatrice!$C$2+'Données brutes'!K225*Calculatrice!$B$2+'Données brutes'!L225+'Données brutes'!N225*Calculatrice!$D$2</f>
        <v>17653</v>
      </c>
      <c r="D229" s="2">
        <f t="shared" si="18"/>
        <v>-62453</v>
      </c>
      <c r="E229" s="8">
        <f>IF(ABS(D229)&lt;'Le jeu'!$E$6*1000,D229,SIGN(D229)*'Le jeu'!$E$6*1000)</f>
        <v>0</v>
      </c>
      <c r="F229" s="8">
        <f t="shared" si="15"/>
        <v>-62453</v>
      </c>
      <c r="G229" s="28">
        <f>IF(F229&lt;0,'Le jeu'!$E$7*INT(Calculatrice!F229/1000),0)</f>
        <v>0</v>
      </c>
      <c r="H229" s="8">
        <f t="shared" si="16"/>
        <v>-62453</v>
      </c>
      <c r="I229" s="28"/>
      <c r="J229" s="2">
        <f t="shared" si="17"/>
        <v>-62453</v>
      </c>
      <c r="K229" s="28">
        <f t="shared" si="19"/>
        <v>-62453</v>
      </c>
    </row>
    <row r="230" spans="1:11" x14ac:dyDescent="0.25">
      <c r="A230" s="3">
        <f>'Données brutes'!A226+'Données brutes'!B226</f>
        <v>43136.666666666664</v>
      </c>
      <c r="B230" s="2">
        <f>'Données brutes'!C226*$E$2</f>
        <v>79496</v>
      </c>
      <c r="C230" s="8">
        <f>'Données brutes'!J226*Calculatrice!$C$2+'Données brutes'!K226*Calculatrice!$B$2+'Données brutes'!L226+'Données brutes'!N226*Calculatrice!$D$2</f>
        <v>17172</v>
      </c>
      <c r="D230" s="2">
        <f t="shared" si="18"/>
        <v>-62324</v>
      </c>
      <c r="E230" s="8">
        <f>IF(ABS(D230)&lt;'Le jeu'!$E$6*1000,D230,SIGN(D230)*'Le jeu'!$E$6*1000)</f>
        <v>0</v>
      </c>
      <c r="F230" s="8">
        <f t="shared" si="15"/>
        <v>-62324</v>
      </c>
      <c r="G230" s="28">
        <f>IF(F230&lt;0,'Le jeu'!$E$7*INT(Calculatrice!F230/1000),0)</f>
        <v>0</v>
      </c>
      <c r="H230" s="8">
        <f t="shared" si="16"/>
        <v>-62324</v>
      </c>
      <c r="I230" s="28"/>
      <c r="J230" s="2">
        <f t="shared" si="17"/>
        <v>-62324</v>
      </c>
      <c r="K230" s="28">
        <f t="shared" si="19"/>
        <v>-62324</v>
      </c>
    </row>
    <row r="231" spans="1:11" x14ac:dyDescent="0.25">
      <c r="A231" s="3">
        <f>'Données brutes'!A227+'Données brutes'!B227</f>
        <v>43136.6875</v>
      </c>
      <c r="B231" s="2">
        <f>'Données brutes'!C227*$E$2</f>
        <v>79149</v>
      </c>
      <c r="C231" s="8">
        <f>'Données brutes'!J227*Calculatrice!$C$2+'Données brutes'!K227*Calculatrice!$B$2+'Données brutes'!L227+'Données brutes'!N227*Calculatrice!$D$2</f>
        <v>16962</v>
      </c>
      <c r="D231" s="2">
        <f t="shared" si="18"/>
        <v>-62187</v>
      </c>
      <c r="E231" s="8">
        <f>IF(ABS(D231)&lt;'Le jeu'!$E$6*1000,D231,SIGN(D231)*'Le jeu'!$E$6*1000)</f>
        <v>0</v>
      </c>
      <c r="F231" s="8">
        <f t="shared" ref="F231:F294" si="20">D231-E231</f>
        <v>-62187</v>
      </c>
      <c r="G231" s="28">
        <f>IF(F231&lt;0,'Le jeu'!$E$7*INT(Calculatrice!F231/1000),0)</f>
        <v>0</v>
      </c>
      <c r="H231" s="8">
        <f t="shared" ref="H231:H294" si="21">F231-G231</f>
        <v>-62187</v>
      </c>
      <c r="I231" s="28"/>
      <c r="J231" s="2">
        <f t="shared" ref="J231:J294" si="22">H231-(I231-I232)*1000000/0.5</f>
        <v>-62187</v>
      </c>
      <c r="K231" s="28">
        <f t="shared" si="19"/>
        <v>-62187</v>
      </c>
    </row>
    <row r="232" spans="1:11" x14ac:dyDescent="0.25">
      <c r="A232" s="3">
        <f>'Données brutes'!A228+'Données brutes'!B228</f>
        <v>43136.708333333336</v>
      </c>
      <c r="B232" s="2">
        <f>'Données brutes'!C228*$E$2</f>
        <v>79009</v>
      </c>
      <c r="C232" s="8">
        <f>'Données brutes'!J228*Calculatrice!$C$2+'Données brutes'!K228*Calculatrice!$B$2+'Données brutes'!L228+'Données brutes'!N228*Calculatrice!$D$2</f>
        <v>17157</v>
      </c>
      <c r="D232" s="2">
        <f t="shared" si="18"/>
        <v>-61852</v>
      </c>
      <c r="E232" s="8">
        <f>IF(ABS(D232)&lt;'Le jeu'!$E$6*1000,D232,SIGN(D232)*'Le jeu'!$E$6*1000)</f>
        <v>0</v>
      </c>
      <c r="F232" s="8">
        <f t="shared" si="20"/>
        <v>-61852</v>
      </c>
      <c r="G232" s="28">
        <f>IF(F232&lt;0,'Le jeu'!$E$7*INT(Calculatrice!F232/1000),0)</f>
        <v>0</v>
      </c>
      <c r="H232" s="8">
        <f t="shared" si="21"/>
        <v>-61852</v>
      </c>
      <c r="I232" s="28"/>
      <c r="J232" s="2">
        <f t="shared" si="22"/>
        <v>-61852</v>
      </c>
      <c r="K232" s="28">
        <f t="shared" si="19"/>
        <v>-61852</v>
      </c>
    </row>
    <row r="233" spans="1:11" x14ac:dyDescent="0.25">
      <c r="A233" s="3">
        <f>'Données brutes'!A229+'Données brutes'!B229</f>
        <v>43136.729166666664</v>
      </c>
      <c r="B233" s="2">
        <f>'Données brutes'!C229*$E$2</f>
        <v>79593</v>
      </c>
      <c r="C233" s="8">
        <f>'Données brutes'!J229*Calculatrice!$C$2+'Données brutes'!K229*Calculatrice!$B$2+'Données brutes'!L229+'Données brutes'!N229*Calculatrice!$D$2</f>
        <v>17571</v>
      </c>
      <c r="D233" s="2">
        <f t="shared" si="18"/>
        <v>-62022</v>
      </c>
      <c r="E233" s="8">
        <f>IF(ABS(D233)&lt;'Le jeu'!$E$6*1000,D233,SIGN(D233)*'Le jeu'!$E$6*1000)</f>
        <v>0</v>
      </c>
      <c r="F233" s="8">
        <f t="shared" si="20"/>
        <v>-62022</v>
      </c>
      <c r="G233" s="28">
        <f>IF(F233&lt;0,'Le jeu'!$E$7*INT(Calculatrice!F233/1000),0)</f>
        <v>0</v>
      </c>
      <c r="H233" s="8">
        <f t="shared" si="21"/>
        <v>-62022</v>
      </c>
      <c r="I233" s="28"/>
      <c r="J233" s="2">
        <f t="shared" si="22"/>
        <v>-62022</v>
      </c>
      <c r="K233" s="28">
        <f t="shared" si="19"/>
        <v>-62022</v>
      </c>
    </row>
    <row r="234" spans="1:11" x14ac:dyDescent="0.25">
      <c r="A234" s="3">
        <f>'Données brutes'!A230+'Données brutes'!B230</f>
        <v>43136.75</v>
      </c>
      <c r="B234" s="2">
        <f>'Données brutes'!C230*$E$2</f>
        <v>81461</v>
      </c>
      <c r="C234" s="8">
        <f>'Données brutes'!J230*Calculatrice!$C$2+'Données brutes'!K230*Calculatrice!$B$2+'Données brutes'!L230+'Données brutes'!N230*Calculatrice!$D$2</f>
        <v>18428</v>
      </c>
      <c r="D234" s="2">
        <f t="shared" si="18"/>
        <v>-63033</v>
      </c>
      <c r="E234" s="8">
        <f>IF(ABS(D234)&lt;'Le jeu'!$E$6*1000,D234,SIGN(D234)*'Le jeu'!$E$6*1000)</f>
        <v>0</v>
      </c>
      <c r="F234" s="8">
        <f t="shared" si="20"/>
        <v>-63033</v>
      </c>
      <c r="G234" s="28">
        <f>IF(F234&lt;0,'Le jeu'!$E$7*INT(Calculatrice!F234/1000),0)</f>
        <v>0</v>
      </c>
      <c r="H234" s="8">
        <f t="shared" si="21"/>
        <v>-63033</v>
      </c>
      <c r="I234" s="28"/>
      <c r="J234" s="2">
        <f t="shared" si="22"/>
        <v>-63033</v>
      </c>
      <c r="K234" s="28">
        <f t="shared" si="19"/>
        <v>-63033</v>
      </c>
    </row>
    <row r="235" spans="1:11" x14ac:dyDescent="0.25">
      <c r="A235" s="3">
        <f>'Données brutes'!A231+'Données brutes'!B231</f>
        <v>43136.770833333336</v>
      </c>
      <c r="B235" s="2">
        <f>'Données brutes'!C231*$E$2</f>
        <v>84962</v>
      </c>
      <c r="C235" s="8">
        <f>'Données brutes'!J231*Calculatrice!$C$2+'Données brutes'!K231*Calculatrice!$B$2+'Données brutes'!L231+'Données brutes'!N231*Calculatrice!$D$2</f>
        <v>19261</v>
      </c>
      <c r="D235" s="2">
        <f t="shared" si="18"/>
        <v>-65701</v>
      </c>
      <c r="E235" s="8">
        <f>IF(ABS(D235)&lt;'Le jeu'!$E$6*1000,D235,SIGN(D235)*'Le jeu'!$E$6*1000)</f>
        <v>0</v>
      </c>
      <c r="F235" s="8">
        <f t="shared" si="20"/>
        <v>-65701</v>
      </c>
      <c r="G235" s="28">
        <f>IF(F235&lt;0,'Le jeu'!$E$7*INT(Calculatrice!F235/1000),0)</f>
        <v>0</v>
      </c>
      <c r="H235" s="8">
        <f t="shared" si="21"/>
        <v>-65701</v>
      </c>
      <c r="I235" s="28"/>
      <c r="J235" s="2">
        <f t="shared" si="22"/>
        <v>-65701</v>
      </c>
      <c r="K235" s="28">
        <f t="shared" si="19"/>
        <v>-65701</v>
      </c>
    </row>
    <row r="236" spans="1:11" x14ac:dyDescent="0.25">
      <c r="A236" s="3">
        <f>'Données brutes'!A232+'Données brutes'!B232</f>
        <v>43136.791666666664</v>
      </c>
      <c r="B236" s="2">
        <f>'Données brutes'!C232*$E$2</f>
        <v>87450</v>
      </c>
      <c r="C236" s="8">
        <f>'Données brutes'!J232*Calculatrice!$C$2+'Données brutes'!K232*Calculatrice!$B$2+'Données brutes'!L232+'Données brutes'!N232*Calculatrice!$D$2</f>
        <v>21605</v>
      </c>
      <c r="D236" s="2">
        <f t="shared" si="18"/>
        <v>-65845</v>
      </c>
      <c r="E236" s="8">
        <f>IF(ABS(D236)&lt;'Le jeu'!$E$6*1000,D236,SIGN(D236)*'Le jeu'!$E$6*1000)</f>
        <v>0</v>
      </c>
      <c r="F236" s="8">
        <f t="shared" si="20"/>
        <v>-65845</v>
      </c>
      <c r="G236" s="28">
        <f>IF(F236&lt;0,'Le jeu'!$E$7*INT(Calculatrice!F236/1000),0)</f>
        <v>0</v>
      </c>
      <c r="H236" s="8">
        <f t="shared" si="21"/>
        <v>-65845</v>
      </c>
      <c r="I236" s="28"/>
      <c r="J236" s="2">
        <f t="shared" si="22"/>
        <v>-65845</v>
      </c>
      <c r="K236" s="28">
        <f t="shared" si="19"/>
        <v>-65845</v>
      </c>
    </row>
    <row r="237" spans="1:11" x14ac:dyDescent="0.25">
      <c r="A237" s="3">
        <f>'Données brutes'!A233+'Données brutes'!B233</f>
        <v>43136.8125</v>
      </c>
      <c r="B237" s="2">
        <f>'Données brutes'!C233*$E$2</f>
        <v>86740</v>
      </c>
      <c r="C237" s="8">
        <f>'Données brutes'!J233*Calculatrice!$C$2+'Données brutes'!K233*Calculatrice!$B$2+'Données brutes'!L233+'Données brutes'!N233*Calculatrice!$D$2</f>
        <v>21855</v>
      </c>
      <c r="D237" s="2">
        <f t="shared" si="18"/>
        <v>-64885</v>
      </c>
      <c r="E237" s="8">
        <f>IF(ABS(D237)&lt;'Le jeu'!$E$6*1000,D237,SIGN(D237)*'Le jeu'!$E$6*1000)</f>
        <v>0</v>
      </c>
      <c r="F237" s="8">
        <f t="shared" si="20"/>
        <v>-64885</v>
      </c>
      <c r="G237" s="28">
        <f>IF(F237&lt;0,'Le jeu'!$E$7*INT(Calculatrice!F237/1000),0)</f>
        <v>0</v>
      </c>
      <c r="H237" s="8">
        <f t="shared" si="21"/>
        <v>-64885</v>
      </c>
      <c r="I237" s="28"/>
      <c r="J237" s="2">
        <f t="shared" si="22"/>
        <v>-64885</v>
      </c>
      <c r="K237" s="28">
        <f t="shared" si="19"/>
        <v>-64885</v>
      </c>
    </row>
    <row r="238" spans="1:11" x14ac:dyDescent="0.25">
      <c r="A238" s="3">
        <f>'Données brutes'!A234+'Données brutes'!B234</f>
        <v>43136.833333333336</v>
      </c>
      <c r="B238" s="2">
        <f>'Données brutes'!C234*$E$2</f>
        <v>84559</v>
      </c>
      <c r="C238" s="8">
        <f>'Données brutes'!J234*Calculatrice!$C$2+'Données brutes'!K234*Calculatrice!$B$2+'Données brutes'!L234+'Données brutes'!N234*Calculatrice!$D$2</f>
        <v>19891</v>
      </c>
      <c r="D238" s="2">
        <f t="shared" si="18"/>
        <v>-64668</v>
      </c>
      <c r="E238" s="8">
        <f>IF(ABS(D238)&lt;'Le jeu'!$E$6*1000,D238,SIGN(D238)*'Le jeu'!$E$6*1000)</f>
        <v>0</v>
      </c>
      <c r="F238" s="8">
        <f t="shared" si="20"/>
        <v>-64668</v>
      </c>
      <c r="G238" s="28">
        <f>IF(F238&lt;0,'Le jeu'!$E$7*INT(Calculatrice!F238/1000),0)</f>
        <v>0</v>
      </c>
      <c r="H238" s="8">
        <f t="shared" si="21"/>
        <v>-64668</v>
      </c>
      <c r="I238" s="28"/>
      <c r="J238" s="2">
        <f t="shared" si="22"/>
        <v>-64668</v>
      </c>
      <c r="K238" s="28">
        <f t="shared" si="19"/>
        <v>-64668</v>
      </c>
    </row>
    <row r="239" spans="1:11" x14ac:dyDescent="0.25">
      <c r="A239" s="3">
        <f>'Données brutes'!A235+'Données brutes'!B235</f>
        <v>43136.854166666664</v>
      </c>
      <c r="B239" s="2">
        <f>'Données brutes'!C235*$E$2</f>
        <v>81846</v>
      </c>
      <c r="C239" s="8">
        <f>'Données brutes'!J235*Calculatrice!$C$2+'Données brutes'!K235*Calculatrice!$B$2+'Données brutes'!L235+'Données brutes'!N235*Calculatrice!$D$2</f>
        <v>18255</v>
      </c>
      <c r="D239" s="2">
        <f t="shared" si="18"/>
        <v>-63591</v>
      </c>
      <c r="E239" s="8">
        <f>IF(ABS(D239)&lt;'Le jeu'!$E$6*1000,D239,SIGN(D239)*'Le jeu'!$E$6*1000)</f>
        <v>0</v>
      </c>
      <c r="F239" s="8">
        <f t="shared" si="20"/>
        <v>-63591</v>
      </c>
      <c r="G239" s="28">
        <f>IF(F239&lt;0,'Le jeu'!$E$7*INT(Calculatrice!F239/1000),0)</f>
        <v>0</v>
      </c>
      <c r="H239" s="8">
        <f t="shared" si="21"/>
        <v>-63591</v>
      </c>
      <c r="I239" s="28"/>
      <c r="J239" s="2">
        <f t="shared" si="22"/>
        <v>-63591</v>
      </c>
      <c r="K239" s="28">
        <f t="shared" si="19"/>
        <v>-63591</v>
      </c>
    </row>
    <row r="240" spans="1:11" x14ac:dyDescent="0.25">
      <c r="A240" s="3">
        <f>'Données brutes'!A236+'Données brutes'!B236</f>
        <v>43136.875</v>
      </c>
      <c r="B240" s="2">
        <f>'Données brutes'!C236*$E$2</f>
        <v>79320</v>
      </c>
      <c r="C240" s="8">
        <f>'Données brutes'!J236*Calculatrice!$C$2+'Données brutes'!K236*Calculatrice!$B$2+'Données brutes'!L236+'Données brutes'!N236*Calculatrice!$D$2</f>
        <v>15852</v>
      </c>
      <c r="D240" s="2">
        <f t="shared" si="18"/>
        <v>-63468</v>
      </c>
      <c r="E240" s="8">
        <f>IF(ABS(D240)&lt;'Le jeu'!$E$6*1000,D240,SIGN(D240)*'Le jeu'!$E$6*1000)</f>
        <v>0</v>
      </c>
      <c r="F240" s="8">
        <f t="shared" si="20"/>
        <v>-63468</v>
      </c>
      <c r="G240" s="28">
        <f>IF(F240&lt;0,'Le jeu'!$E$7*INT(Calculatrice!F240/1000),0)</f>
        <v>0</v>
      </c>
      <c r="H240" s="8">
        <f t="shared" si="21"/>
        <v>-63468</v>
      </c>
      <c r="I240" s="28"/>
      <c r="J240" s="2">
        <f t="shared" si="22"/>
        <v>-63468</v>
      </c>
      <c r="K240" s="28">
        <f t="shared" si="19"/>
        <v>-63468</v>
      </c>
    </row>
    <row r="241" spans="1:11" x14ac:dyDescent="0.25">
      <c r="A241" s="3">
        <f>'Données brutes'!A237+'Données brutes'!B237</f>
        <v>43136.895833333336</v>
      </c>
      <c r="B241" s="2">
        <f>'Données brutes'!C237*$E$2</f>
        <v>77219</v>
      </c>
      <c r="C241" s="8">
        <f>'Données brutes'!J237*Calculatrice!$C$2+'Données brutes'!K237*Calculatrice!$B$2+'Données brutes'!L237+'Données brutes'!N237*Calculatrice!$D$2</f>
        <v>15921</v>
      </c>
      <c r="D241" s="2">
        <f t="shared" si="18"/>
        <v>-61298</v>
      </c>
      <c r="E241" s="8">
        <f>IF(ABS(D241)&lt;'Le jeu'!$E$6*1000,D241,SIGN(D241)*'Le jeu'!$E$6*1000)</f>
        <v>0</v>
      </c>
      <c r="F241" s="8">
        <f t="shared" si="20"/>
        <v>-61298</v>
      </c>
      <c r="G241" s="28">
        <f>IF(F241&lt;0,'Le jeu'!$E$7*INT(Calculatrice!F241/1000),0)</f>
        <v>0</v>
      </c>
      <c r="H241" s="8">
        <f t="shared" si="21"/>
        <v>-61298</v>
      </c>
      <c r="I241" s="28"/>
      <c r="J241" s="2">
        <f t="shared" si="22"/>
        <v>-61298</v>
      </c>
      <c r="K241" s="28">
        <f t="shared" si="19"/>
        <v>-61298</v>
      </c>
    </row>
    <row r="242" spans="1:11" x14ac:dyDescent="0.25">
      <c r="A242" s="3">
        <f>'Données brutes'!A238+'Données brutes'!B238</f>
        <v>43136.916666666664</v>
      </c>
      <c r="B242" s="2">
        <f>'Données brutes'!C238*$E$2</f>
        <v>75613</v>
      </c>
      <c r="C242" s="8">
        <f>'Données brutes'!J238*Calculatrice!$C$2+'Données brutes'!K238*Calculatrice!$B$2+'Données brutes'!L238+'Données brutes'!N238*Calculatrice!$D$2</f>
        <v>14391</v>
      </c>
      <c r="D242" s="2">
        <f t="shared" si="18"/>
        <v>-61222</v>
      </c>
      <c r="E242" s="8">
        <f>IF(ABS(D242)&lt;'Le jeu'!$E$6*1000,D242,SIGN(D242)*'Le jeu'!$E$6*1000)</f>
        <v>0</v>
      </c>
      <c r="F242" s="8">
        <f t="shared" si="20"/>
        <v>-61222</v>
      </c>
      <c r="G242" s="28">
        <f>IF(F242&lt;0,'Le jeu'!$E$7*INT(Calculatrice!F242/1000),0)</f>
        <v>0</v>
      </c>
      <c r="H242" s="8">
        <f t="shared" si="21"/>
        <v>-61222</v>
      </c>
      <c r="I242" s="28"/>
      <c r="J242" s="2">
        <f t="shared" si="22"/>
        <v>-61222</v>
      </c>
      <c r="K242" s="28">
        <f t="shared" si="19"/>
        <v>-61222</v>
      </c>
    </row>
    <row r="243" spans="1:11" x14ac:dyDescent="0.25">
      <c r="A243" s="3">
        <f>'Données brutes'!A239+'Données brutes'!B239</f>
        <v>43136.9375</v>
      </c>
      <c r="B243" s="2">
        <f>'Données brutes'!C239*$E$2</f>
        <v>75721</v>
      </c>
      <c r="C243" s="8">
        <f>'Données brutes'!J239*Calculatrice!$C$2+'Données brutes'!K239*Calculatrice!$B$2+'Données brutes'!L239+'Données brutes'!N239*Calculatrice!$D$2</f>
        <v>14243</v>
      </c>
      <c r="D243" s="2">
        <f t="shared" si="18"/>
        <v>-61478</v>
      </c>
      <c r="E243" s="8">
        <f>IF(ABS(D243)&lt;'Le jeu'!$E$6*1000,D243,SIGN(D243)*'Le jeu'!$E$6*1000)</f>
        <v>0</v>
      </c>
      <c r="F243" s="8">
        <f t="shared" si="20"/>
        <v>-61478</v>
      </c>
      <c r="G243" s="28">
        <f>IF(F243&lt;0,'Le jeu'!$E$7*INT(Calculatrice!F243/1000),0)</f>
        <v>0</v>
      </c>
      <c r="H243" s="8">
        <f t="shared" si="21"/>
        <v>-61478</v>
      </c>
      <c r="I243" s="28"/>
      <c r="J243" s="2">
        <f t="shared" si="22"/>
        <v>-61478</v>
      </c>
      <c r="K243" s="28">
        <f t="shared" si="19"/>
        <v>-61478</v>
      </c>
    </row>
    <row r="244" spans="1:11" x14ac:dyDescent="0.25">
      <c r="A244" s="3">
        <f>'Données brutes'!A240+'Données brutes'!B240</f>
        <v>43136.958333333336</v>
      </c>
      <c r="B244" s="2">
        <f>'Données brutes'!C240*$E$2</f>
        <v>78370</v>
      </c>
      <c r="C244" s="8">
        <f>'Données brutes'!J240*Calculatrice!$C$2+'Données brutes'!K240*Calculatrice!$B$2+'Données brutes'!L240+'Données brutes'!N240*Calculatrice!$D$2</f>
        <v>15719</v>
      </c>
      <c r="D244" s="2">
        <f t="shared" si="18"/>
        <v>-62651</v>
      </c>
      <c r="E244" s="8">
        <f>IF(ABS(D244)&lt;'Le jeu'!$E$6*1000,D244,SIGN(D244)*'Le jeu'!$E$6*1000)</f>
        <v>0</v>
      </c>
      <c r="F244" s="8">
        <f t="shared" si="20"/>
        <v>-62651</v>
      </c>
      <c r="G244" s="28">
        <f>IF(F244&lt;0,'Le jeu'!$E$7*INT(Calculatrice!F244/1000),0)</f>
        <v>0</v>
      </c>
      <c r="H244" s="8">
        <f t="shared" si="21"/>
        <v>-62651</v>
      </c>
      <c r="I244" s="28"/>
      <c r="J244" s="2">
        <f t="shared" si="22"/>
        <v>-62651</v>
      </c>
      <c r="K244" s="28">
        <f t="shared" si="19"/>
        <v>-62651</v>
      </c>
    </row>
    <row r="245" spans="1:11" x14ac:dyDescent="0.25">
      <c r="A245" s="3">
        <f>'Données brutes'!A241+'Données brutes'!B241</f>
        <v>43136.979166666664</v>
      </c>
      <c r="B245" s="2">
        <f>'Données brutes'!C241*$E$2</f>
        <v>77218</v>
      </c>
      <c r="C245" s="8">
        <f>'Données brutes'!J241*Calculatrice!$C$2+'Données brutes'!K241*Calculatrice!$B$2+'Données brutes'!L241+'Données brutes'!N241*Calculatrice!$D$2</f>
        <v>14983</v>
      </c>
      <c r="D245" s="2">
        <f t="shared" si="18"/>
        <v>-62235</v>
      </c>
      <c r="E245" s="8">
        <f>IF(ABS(D245)&lt;'Le jeu'!$E$6*1000,D245,SIGN(D245)*'Le jeu'!$E$6*1000)</f>
        <v>0</v>
      </c>
      <c r="F245" s="8">
        <f t="shared" si="20"/>
        <v>-62235</v>
      </c>
      <c r="G245" s="28">
        <f>IF(F245&lt;0,'Le jeu'!$E$7*INT(Calculatrice!F245/1000),0)</f>
        <v>0</v>
      </c>
      <c r="H245" s="8">
        <f t="shared" si="21"/>
        <v>-62235</v>
      </c>
      <c r="I245" s="28"/>
      <c r="J245" s="2">
        <f t="shared" si="22"/>
        <v>-62235</v>
      </c>
      <c r="K245" s="28">
        <f t="shared" si="19"/>
        <v>-62235</v>
      </c>
    </row>
    <row r="246" spans="1:11" x14ac:dyDescent="0.25">
      <c r="A246" s="3">
        <f>'Données brutes'!A242+'Données brutes'!B242</f>
        <v>43137</v>
      </c>
      <c r="B246" s="2">
        <f>'Données brutes'!C242*$E$2</f>
        <v>76919</v>
      </c>
      <c r="C246" s="8">
        <f>'Données brutes'!J242*Calculatrice!$C$2+'Données brutes'!K242*Calculatrice!$B$2+'Données brutes'!L242+'Données brutes'!N242*Calculatrice!$D$2</f>
        <v>14540</v>
      </c>
      <c r="D246" s="2">
        <f t="shared" si="18"/>
        <v>-62379</v>
      </c>
      <c r="E246" s="8">
        <f>IF(ABS(D246)&lt;'Le jeu'!$E$6*1000,D246,SIGN(D246)*'Le jeu'!$E$6*1000)</f>
        <v>0</v>
      </c>
      <c r="F246" s="8">
        <f t="shared" si="20"/>
        <v>-62379</v>
      </c>
      <c r="G246" s="28">
        <f>IF(F246&lt;0,'Le jeu'!$E$7*INT(Calculatrice!F246/1000),0)</f>
        <v>0</v>
      </c>
      <c r="H246" s="8">
        <f t="shared" si="21"/>
        <v>-62379</v>
      </c>
      <c r="I246" s="28"/>
      <c r="J246" s="2">
        <f t="shared" si="22"/>
        <v>-62379</v>
      </c>
      <c r="K246" s="28">
        <f t="shared" si="19"/>
        <v>-62379</v>
      </c>
    </row>
    <row r="247" spans="1:11" x14ac:dyDescent="0.25">
      <c r="A247" s="3">
        <f>'Données brutes'!A243+'Données brutes'!B243</f>
        <v>43137.020833333336</v>
      </c>
      <c r="B247" s="2">
        <f>'Données brutes'!C243*$E$2</f>
        <v>75115</v>
      </c>
      <c r="C247" s="8">
        <f>'Données brutes'!J243*Calculatrice!$C$2+'Données brutes'!K243*Calculatrice!$B$2+'Données brutes'!L243+'Données brutes'!N243*Calculatrice!$D$2</f>
        <v>15033</v>
      </c>
      <c r="D247" s="2">
        <f t="shared" si="18"/>
        <v>-60082</v>
      </c>
      <c r="E247" s="8">
        <f>IF(ABS(D247)&lt;'Le jeu'!$E$6*1000,D247,SIGN(D247)*'Le jeu'!$E$6*1000)</f>
        <v>0</v>
      </c>
      <c r="F247" s="8">
        <f t="shared" si="20"/>
        <v>-60082</v>
      </c>
      <c r="G247" s="28">
        <f>IF(F247&lt;0,'Le jeu'!$E$7*INT(Calculatrice!F247/1000),0)</f>
        <v>0</v>
      </c>
      <c r="H247" s="8">
        <f t="shared" si="21"/>
        <v>-60082</v>
      </c>
      <c r="I247" s="28"/>
      <c r="J247" s="2">
        <f t="shared" si="22"/>
        <v>-60082</v>
      </c>
      <c r="K247" s="28">
        <f t="shared" si="19"/>
        <v>-60082</v>
      </c>
    </row>
    <row r="248" spans="1:11" x14ac:dyDescent="0.25">
      <c r="A248" s="3">
        <f>'Données brutes'!A244+'Données brutes'!B244</f>
        <v>43137.041666666664</v>
      </c>
      <c r="B248" s="2">
        <f>'Données brutes'!C244*$E$2</f>
        <v>72452</v>
      </c>
      <c r="C248" s="8">
        <f>'Données brutes'!J244*Calculatrice!$C$2+'Données brutes'!K244*Calculatrice!$B$2+'Données brutes'!L244+'Données brutes'!N244*Calculatrice!$D$2</f>
        <v>13470</v>
      </c>
      <c r="D248" s="2">
        <f t="shared" si="18"/>
        <v>-58982</v>
      </c>
      <c r="E248" s="8">
        <f>IF(ABS(D248)&lt;'Le jeu'!$E$6*1000,D248,SIGN(D248)*'Le jeu'!$E$6*1000)</f>
        <v>0</v>
      </c>
      <c r="F248" s="8">
        <f t="shared" si="20"/>
        <v>-58982</v>
      </c>
      <c r="G248" s="28">
        <f>IF(F248&lt;0,'Le jeu'!$E$7*INT(Calculatrice!F248/1000),0)</f>
        <v>0</v>
      </c>
      <c r="H248" s="8">
        <f t="shared" si="21"/>
        <v>-58982</v>
      </c>
      <c r="I248" s="28"/>
      <c r="J248" s="2">
        <f t="shared" si="22"/>
        <v>-58982</v>
      </c>
      <c r="K248" s="28">
        <f t="shared" si="19"/>
        <v>-58982</v>
      </c>
    </row>
    <row r="249" spans="1:11" x14ac:dyDescent="0.25">
      <c r="A249" s="3">
        <f>'Données brutes'!A245+'Données brutes'!B245</f>
        <v>43137.0625</v>
      </c>
      <c r="B249" s="2">
        <f>'Données brutes'!C245*$E$2</f>
        <v>72678</v>
      </c>
      <c r="C249" s="8">
        <f>'Données brutes'!J245*Calculatrice!$C$2+'Données brutes'!K245*Calculatrice!$B$2+'Données brutes'!L245+'Données brutes'!N245*Calculatrice!$D$2</f>
        <v>14092</v>
      </c>
      <c r="D249" s="2">
        <f t="shared" si="18"/>
        <v>-58586</v>
      </c>
      <c r="E249" s="8">
        <f>IF(ABS(D249)&lt;'Le jeu'!$E$6*1000,D249,SIGN(D249)*'Le jeu'!$E$6*1000)</f>
        <v>0</v>
      </c>
      <c r="F249" s="8">
        <f t="shared" si="20"/>
        <v>-58586</v>
      </c>
      <c r="G249" s="28">
        <f>IF(F249&lt;0,'Le jeu'!$E$7*INT(Calculatrice!F249/1000),0)</f>
        <v>0</v>
      </c>
      <c r="H249" s="8">
        <f t="shared" si="21"/>
        <v>-58586</v>
      </c>
      <c r="I249" s="28"/>
      <c r="J249" s="2">
        <f t="shared" si="22"/>
        <v>-58586</v>
      </c>
      <c r="K249" s="28">
        <f t="shared" si="19"/>
        <v>-58586</v>
      </c>
    </row>
    <row r="250" spans="1:11" x14ac:dyDescent="0.25">
      <c r="A250" s="3">
        <f>'Données brutes'!A246+'Données brutes'!B246</f>
        <v>43137.083333333336</v>
      </c>
      <c r="B250" s="2">
        <f>'Données brutes'!C246*$E$2</f>
        <v>72091</v>
      </c>
      <c r="C250" s="8">
        <f>'Données brutes'!J246*Calculatrice!$C$2+'Données brutes'!K246*Calculatrice!$B$2+'Données brutes'!L246+'Données brutes'!N246*Calculatrice!$D$2</f>
        <v>13672</v>
      </c>
      <c r="D250" s="2">
        <f t="shared" si="18"/>
        <v>-58419</v>
      </c>
      <c r="E250" s="8">
        <f>IF(ABS(D250)&lt;'Le jeu'!$E$6*1000,D250,SIGN(D250)*'Le jeu'!$E$6*1000)</f>
        <v>0</v>
      </c>
      <c r="F250" s="8">
        <f t="shared" si="20"/>
        <v>-58419</v>
      </c>
      <c r="G250" s="28">
        <f>IF(F250&lt;0,'Le jeu'!$E$7*INT(Calculatrice!F250/1000),0)</f>
        <v>0</v>
      </c>
      <c r="H250" s="8">
        <f t="shared" si="21"/>
        <v>-58419</v>
      </c>
      <c r="I250" s="28"/>
      <c r="J250" s="2">
        <f t="shared" si="22"/>
        <v>-58419</v>
      </c>
      <c r="K250" s="28">
        <f t="shared" si="19"/>
        <v>-58419</v>
      </c>
    </row>
    <row r="251" spans="1:11" x14ac:dyDescent="0.25">
      <c r="A251" s="3">
        <f>'Données brutes'!A247+'Données brutes'!B247</f>
        <v>43137.104166666664</v>
      </c>
      <c r="B251" s="2">
        <f>'Données brutes'!C247*$E$2</f>
        <v>71550</v>
      </c>
      <c r="C251" s="8">
        <f>'Données brutes'!J247*Calculatrice!$C$2+'Données brutes'!K247*Calculatrice!$B$2+'Données brutes'!L247+'Données brutes'!N247*Calculatrice!$D$2</f>
        <v>13105</v>
      </c>
      <c r="D251" s="2">
        <f t="shared" si="18"/>
        <v>-58445</v>
      </c>
      <c r="E251" s="8">
        <f>IF(ABS(D251)&lt;'Le jeu'!$E$6*1000,D251,SIGN(D251)*'Le jeu'!$E$6*1000)</f>
        <v>0</v>
      </c>
      <c r="F251" s="8">
        <f t="shared" si="20"/>
        <v>-58445</v>
      </c>
      <c r="G251" s="28">
        <f>IF(F251&lt;0,'Le jeu'!$E$7*INT(Calculatrice!F251/1000),0)</f>
        <v>0</v>
      </c>
      <c r="H251" s="8">
        <f t="shared" si="21"/>
        <v>-58445</v>
      </c>
      <c r="I251" s="28"/>
      <c r="J251" s="2">
        <f t="shared" si="22"/>
        <v>-58445</v>
      </c>
      <c r="K251" s="28">
        <f t="shared" si="19"/>
        <v>-58445</v>
      </c>
    </row>
    <row r="252" spans="1:11" x14ac:dyDescent="0.25">
      <c r="A252" s="3">
        <f>'Données brutes'!A248+'Données brutes'!B248</f>
        <v>43137.125</v>
      </c>
      <c r="B252" s="2">
        <f>'Données brutes'!C248*$E$2</f>
        <v>69788</v>
      </c>
      <c r="C252" s="8">
        <f>'Données brutes'!J248*Calculatrice!$C$2+'Données brutes'!K248*Calculatrice!$B$2+'Données brutes'!L248+'Données brutes'!N248*Calculatrice!$D$2</f>
        <v>12544</v>
      </c>
      <c r="D252" s="2">
        <f t="shared" si="18"/>
        <v>-57244</v>
      </c>
      <c r="E252" s="8">
        <f>IF(ABS(D252)&lt;'Le jeu'!$E$6*1000,D252,SIGN(D252)*'Le jeu'!$E$6*1000)</f>
        <v>0</v>
      </c>
      <c r="F252" s="8">
        <f t="shared" si="20"/>
        <v>-57244</v>
      </c>
      <c r="G252" s="28">
        <f>IF(F252&lt;0,'Le jeu'!$E$7*INT(Calculatrice!F252/1000),0)</f>
        <v>0</v>
      </c>
      <c r="H252" s="8">
        <f t="shared" si="21"/>
        <v>-57244</v>
      </c>
      <c r="I252" s="28"/>
      <c r="J252" s="2">
        <f t="shared" si="22"/>
        <v>-57244</v>
      </c>
      <c r="K252" s="28">
        <f t="shared" si="19"/>
        <v>-57244</v>
      </c>
    </row>
    <row r="253" spans="1:11" x14ac:dyDescent="0.25">
      <c r="A253" s="3">
        <f>'Données brutes'!A249+'Données brutes'!B249</f>
        <v>43137.145833333336</v>
      </c>
      <c r="B253" s="2">
        <f>'Données brutes'!C249*$E$2</f>
        <v>68479</v>
      </c>
      <c r="C253" s="8">
        <f>'Données brutes'!J249*Calculatrice!$C$2+'Données brutes'!K249*Calculatrice!$B$2+'Données brutes'!L249+'Données brutes'!N249*Calculatrice!$D$2</f>
        <v>12019</v>
      </c>
      <c r="D253" s="2">
        <f t="shared" si="18"/>
        <v>-56460</v>
      </c>
      <c r="E253" s="8">
        <f>IF(ABS(D253)&lt;'Le jeu'!$E$6*1000,D253,SIGN(D253)*'Le jeu'!$E$6*1000)</f>
        <v>0</v>
      </c>
      <c r="F253" s="8">
        <f t="shared" si="20"/>
        <v>-56460</v>
      </c>
      <c r="G253" s="28">
        <f>IF(F253&lt;0,'Le jeu'!$E$7*INT(Calculatrice!F253/1000),0)</f>
        <v>0</v>
      </c>
      <c r="H253" s="8">
        <f t="shared" si="21"/>
        <v>-56460</v>
      </c>
      <c r="I253" s="28"/>
      <c r="J253" s="2">
        <f t="shared" si="22"/>
        <v>-56460</v>
      </c>
      <c r="K253" s="28">
        <f t="shared" si="19"/>
        <v>-56460</v>
      </c>
    </row>
    <row r="254" spans="1:11" x14ac:dyDescent="0.25">
      <c r="A254" s="3">
        <f>'Données brutes'!A250+'Données brutes'!B250</f>
        <v>43137.166666666664</v>
      </c>
      <c r="B254" s="2">
        <f>'Données brutes'!C250*$E$2</f>
        <v>67322</v>
      </c>
      <c r="C254" s="8">
        <f>'Données brutes'!J250*Calculatrice!$C$2+'Données brutes'!K250*Calculatrice!$B$2+'Données brutes'!L250+'Données brutes'!N250*Calculatrice!$D$2</f>
        <v>11511</v>
      </c>
      <c r="D254" s="2">
        <f t="shared" si="18"/>
        <v>-55811</v>
      </c>
      <c r="E254" s="8">
        <f>IF(ABS(D254)&lt;'Le jeu'!$E$6*1000,D254,SIGN(D254)*'Le jeu'!$E$6*1000)</f>
        <v>0</v>
      </c>
      <c r="F254" s="8">
        <f t="shared" si="20"/>
        <v>-55811</v>
      </c>
      <c r="G254" s="28">
        <f>IF(F254&lt;0,'Le jeu'!$E$7*INT(Calculatrice!F254/1000),0)</f>
        <v>0</v>
      </c>
      <c r="H254" s="8">
        <f t="shared" si="21"/>
        <v>-55811</v>
      </c>
      <c r="I254" s="28"/>
      <c r="J254" s="2">
        <f t="shared" si="22"/>
        <v>-55811</v>
      </c>
      <c r="K254" s="28">
        <f t="shared" si="19"/>
        <v>-55811</v>
      </c>
    </row>
    <row r="255" spans="1:11" x14ac:dyDescent="0.25">
      <c r="A255" s="3">
        <f>'Données brutes'!A251+'Données brutes'!B251</f>
        <v>43137.1875</v>
      </c>
      <c r="B255" s="2">
        <f>'Données brutes'!C251*$E$2</f>
        <v>67333</v>
      </c>
      <c r="C255" s="8">
        <f>'Données brutes'!J251*Calculatrice!$C$2+'Données brutes'!K251*Calculatrice!$B$2+'Données brutes'!L251+'Données brutes'!N251*Calculatrice!$D$2</f>
        <v>11387</v>
      </c>
      <c r="D255" s="2">
        <f t="shared" si="18"/>
        <v>-55946</v>
      </c>
      <c r="E255" s="8">
        <f>IF(ABS(D255)&lt;'Le jeu'!$E$6*1000,D255,SIGN(D255)*'Le jeu'!$E$6*1000)</f>
        <v>0</v>
      </c>
      <c r="F255" s="8">
        <f t="shared" si="20"/>
        <v>-55946</v>
      </c>
      <c r="G255" s="28">
        <f>IF(F255&lt;0,'Le jeu'!$E$7*INT(Calculatrice!F255/1000),0)</f>
        <v>0</v>
      </c>
      <c r="H255" s="8">
        <f t="shared" si="21"/>
        <v>-55946</v>
      </c>
      <c r="I255" s="28"/>
      <c r="J255" s="2">
        <f t="shared" si="22"/>
        <v>-55946</v>
      </c>
      <c r="K255" s="28">
        <f t="shared" si="19"/>
        <v>-55946</v>
      </c>
    </row>
    <row r="256" spans="1:11" x14ac:dyDescent="0.25">
      <c r="A256" s="3">
        <f>'Données brutes'!A252+'Données brutes'!B252</f>
        <v>43137.208333333336</v>
      </c>
      <c r="B256" s="2">
        <f>'Données brutes'!C252*$E$2</f>
        <v>67475</v>
      </c>
      <c r="C256" s="8">
        <f>'Données brutes'!J252*Calculatrice!$C$2+'Données brutes'!K252*Calculatrice!$B$2+'Données brutes'!L252+'Données brutes'!N252*Calculatrice!$D$2</f>
        <v>11474</v>
      </c>
      <c r="D256" s="2">
        <f t="shared" si="18"/>
        <v>-56001</v>
      </c>
      <c r="E256" s="8">
        <f>IF(ABS(D256)&lt;'Le jeu'!$E$6*1000,D256,SIGN(D256)*'Le jeu'!$E$6*1000)</f>
        <v>0</v>
      </c>
      <c r="F256" s="8">
        <f t="shared" si="20"/>
        <v>-56001</v>
      </c>
      <c r="G256" s="28">
        <f>IF(F256&lt;0,'Le jeu'!$E$7*INT(Calculatrice!F256/1000),0)</f>
        <v>0</v>
      </c>
      <c r="H256" s="8">
        <f t="shared" si="21"/>
        <v>-56001</v>
      </c>
      <c r="I256" s="28"/>
      <c r="J256" s="2">
        <f t="shared" si="22"/>
        <v>-56001</v>
      </c>
      <c r="K256" s="28">
        <f t="shared" si="19"/>
        <v>-56001</v>
      </c>
    </row>
    <row r="257" spans="1:11" x14ac:dyDescent="0.25">
      <c r="A257" s="3">
        <f>'Données brutes'!A253+'Données brutes'!B253</f>
        <v>43137.229166666664</v>
      </c>
      <c r="B257" s="2">
        <f>'Données brutes'!C253*$E$2</f>
        <v>69737</v>
      </c>
      <c r="C257" s="8">
        <f>'Données brutes'!J253*Calculatrice!$C$2+'Données brutes'!K253*Calculatrice!$B$2+'Données brutes'!L253+'Données brutes'!N253*Calculatrice!$D$2</f>
        <v>11985</v>
      </c>
      <c r="D257" s="2">
        <f t="shared" si="18"/>
        <v>-57752</v>
      </c>
      <c r="E257" s="8">
        <f>IF(ABS(D257)&lt;'Le jeu'!$E$6*1000,D257,SIGN(D257)*'Le jeu'!$E$6*1000)</f>
        <v>0</v>
      </c>
      <c r="F257" s="8">
        <f t="shared" si="20"/>
        <v>-57752</v>
      </c>
      <c r="G257" s="28">
        <f>IF(F257&lt;0,'Le jeu'!$E$7*INT(Calculatrice!F257/1000),0)</f>
        <v>0</v>
      </c>
      <c r="H257" s="8">
        <f t="shared" si="21"/>
        <v>-57752</v>
      </c>
      <c r="I257" s="28"/>
      <c r="J257" s="2">
        <f t="shared" si="22"/>
        <v>-57752</v>
      </c>
      <c r="K257" s="28">
        <f t="shared" si="19"/>
        <v>-57752</v>
      </c>
    </row>
    <row r="258" spans="1:11" x14ac:dyDescent="0.25">
      <c r="A258" s="3">
        <f>'Données brutes'!A254+'Données brutes'!B254</f>
        <v>43137.25</v>
      </c>
      <c r="B258" s="2">
        <f>'Données brutes'!C254*$E$2</f>
        <v>71644</v>
      </c>
      <c r="C258" s="8">
        <f>'Données brutes'!J254*Calculatrice!$C$2+'Données brutes'!K254*Calculatrice!$B$2+'Données brutes'!L254+'Données brutes'!N254*Calculatrice!$D$2</f>
        <v>12677</v>
      </c>
      <c r="D258" s="2">
        <f t="shared" si="18"/>
        <v>-58967</v>
      </c>
      <c r="E258" s="8">
        <f>IF(ABS(D258)&lt;'Le jeu'!$E$6*1000,D258,SIGN(D258)*'Le jeu'!$E$6*1000)</f>
        <v>0</v>
      </c>
      <c r="F258" s="8">
        <f t="shared" si="20"/>
        <v>-58967</v>
      </c>
      <c r="G258" s="28">
        <f>IF(F258&lt;0,'Le jeu'!$E$7*INT(Calculatrice!F258/1000),0)</f>
        <v>0</v>
      </c>
      <c r="H258" s="8">
        <f t="shared" si="21"/>
        <v>-58967</v>
      </c>
      <c r="I258" s="28"/>
      <c r="J258" s="2">
        <f t="shared" si="22"/>
        <v>-58967</v>
      </c>
      <c r="K258" s="28">
        <f t="shared" si="19"/>
        <v>-58967</v>
      </c>
    </row>
    <row r="259" spans="1:11" x14ac:dyDescent="0.25">
      <c r="A259" s="3">
        <f>'Données brutes'!A255+'Données brutes'!B255</f>
        <v>43137.270833333336</v>
      </c>
      <c r="B259" s="2">
        <f>'Données brutes'!C255*$E$2</f>
        <v>75553</v>
      </c>
      <c r="C259" s="8">
        <f>'Données brutes'!J255*Calculatrice!$C$2+'Données brutes'!K255*Calculatrice!$B$2+'Données brutes'!L255+'Données brutes'!N255*Calculatrice!$D$2</f>
        <v>13754</v>
      </c>
      <c r="D259" s="2">
        <f t="shared" si="18"/>
        <v>-61799</v>
      </c>
      <c r="E259" s="8">
        <f>IF(ABS(D259)&lt;'Le jeu'!$E$6*1000,D259,SIGN(D259)*'Le jeu'!$E$6*1000)</f>
        <v>0</v>
      </c>
      <c r="F259" s="8">
        <f t="shared" si="20"/>
        <v>-61799</v>
      </c>
      <c r="G259" s="28">
        <f>IF(F259&lt;0,'Le jeu'!$E$7*INT(Calculatrice!F259/1000),0)</f>
        <v>0</v>
      </c>
      <c r="H259" s="8">
        <f t="shared" si="21"/>
        <v>-61799</v>
      </c>
      <c r="I259" s="28"/>
      <c r="J259" s="2">
        <f t="shared" si="22"/>
        <v>-61799</v>
      </c>
      <c r="K259" s="28">
        <f t="shared" si="19"/>
        <v>-61799</v>
      </c>
    </row>
    <row r="260" spans="1:11" x14ac:dyDescent="0.25">
      <c r="A260" s="3">
        <f>'Données brutes'!A256+'Données brutes'!B256</f>
        <v>43137.291666666664</v>
      </c>
      <c r="B260" s="2">
        <f>'Données brutes'!C256*$E$2</f>
        <v>78774</v>
      </c>
      <c r="C260" s="8">
        <f>'Données brutes'!J256*Calculatrice!$C$2+'Données brutes'!K256*Calculatrice!$B$2+'Données brutes'!L256+'Données brutes'!N256*Calculatrice!$D$2</f>
        <v>16199</v>
      </c>
      <c r="D260" s="2">
        <f t="shared" si="18"/>
        <v>-62575</v>
      </c>
      <c r="E260" s="8">
        <f>IF(ABS(D260)&lt;'Le jeu'!$E$6*1000,D260,SIGN(D260)*'Le jeu'!$E$6*1000)</f>
        <v>0</v>
      </c>
      <c r="F260" s="8">
        <f t="shared" si="20"/>
        <v>-62575</v>
      </c>
      <c r="G260" s="28">
        <f>IF(F260&lt;0,'Le jeu'!$E$7*INT(Calculatrice!F260/1000),0)</f>
        <v>0</v>
      </c>
      <c r="H260" s="8">
        <f t="shared" si="21"/>
        <v>-62575</v>
      </c>
      <c r="I260" s="28"/>
      <c r="J260" s="2">
        <f t="shared" si="22"/>
        <v>-62575</v>
      </c>
      <c r="K260" s="28">
        <f t="shared" si="19"/>
        <v>-62575</v>
      </c>
    </row>
    <row r="261" spans="1:11" x14ac:dyDescent="0.25">
      <c r="A261" s="3">
        <f>'Données brutes'!A257+'Données brutes'!B257</f>
        <v>43137.3125</v>
      </c>
      <c r="B261" s="2">
        <f>'Données brutes'!C257*$E$2</f>
        <v>81302</v>
      </c>
      <c r="C261" s="8">
        <f>'Données brutes'!J257*Calculatrice!$C$2+'Données brutes'!K257*Calculatrice!$B$2+'Données brutes'!L257+'Données brutes'!N257*Calculatrice!$D$2</f>
        <v>17576</v>
      </c>
      <c r="D261" s="2">
        <f t="shared" si="18"/>
        <v>-63726</v>
      </c>
      <c r="E261" s="8">
        <f>IF(ABS(D261)&lt;'Le jeu'!$E$6*1000,D261,SIGN(D261)*'Le jeu'!$E$6*1000)</f>
        <v>0</v>
      </c>
      <c r="F261" s="8">
        <f t="shared" si="20"/>
        <v>-63726</v>
      </c>
      <c r="G261" s="28">
        <f>IF(F261&lt;0,'Le jeu'!$E$7*INT(Calculatrice!F261/1000),0)</f>
        <v>0</v>
      </c>
      <c r="H261" s="8">
        <f t="shared" si="21"/>
        <v>-63726</v>
      </c>
      <c r="I261" s="28"/>
      <c r="J261" s="2">
        <f t="shared" si="22"/>
        <v>-63726</v>
      </c>
      <c r="K261" s="28">
        <f t="shared" si="19"/>
        <v>-63726</v>
      </c>
    </row>
    <row r="262" spans="1:11" x14ac:dyDescent="0.25">
      <c r="A262" s="3">
        <f>'Données brutes'!A258+'Données brutes'!B258</f>
        <v>43137.333333333336</v>
      </c>
      <c r="B262" s="2">
        <f>'Données brutes'!C258*$E$2</f>
        <v>82601</v>
      </c>
      <c r="C262" s="8">
        <f>'Données brutes'!J258*Calculatrice!$C$2+'Données brutes'!K258*Calculatrice!$B$2+'Données brutes'!L258+'Données brutes'!N258*Calculatrice!$D$2</f>
        <v>18606</v>
      </c>
      <c r="D262" s="2">
        <f t="shared" si="18"/>
        <v>-63995</v>
      </c>
      <c r="E262" s="8">
        <f>IF(ABS(D262)&lt;'Le jeu'!$E$6*1000,D262,SIGN(D262)*'Le jeu'!$E$6*1000)</f>
        <v>0</v>
      </c>
      <c r="F262" s="8">
        <f t="shared" si="20"/>
        <v>-63995</v>
      </c>
      <c r="G262" s="28">
        <f>IF(F262&lt;0,'Le jeu'!$E$7*INT(Calculatrice!F262/1000),0)</f>
        <v>0</v>
      </c>
      <c r="H262" s="8">
        <f t="shared" si="21"/>
        <v>-63995</v>
      </c>
      <c r="I262" s="28"/>
      <c r="J262" s="2">
        <f t="shared" si="22"/>
        <v>-63995</v>
      </c>
      <c r="K262" s="28">
        <f t="shared" si="19"/>
        <v>-63995</v>
      </c>
    </row>
    <row r="263" spans="1:11" x14ac:dyDescent="0.25">
      <c r="A263" s="3">
        <f>'Données brutes'!A259+'Données brutes'!B259</f>
        <v>43137.354166666664</v>
      </c>
      <c r="B263" s="2">
        <f>'Données brutes'!C259*$E$2</f>
        <v>82672</v>
      </c>
      <c r="C263" s="8">
        <f>'Données brutes'!J259*Calculatrice!$C$2+'Données brutes'!K259*Calculatrice!$B$2+'Données brutes'!L259+'Données brutes'!N259*Calculatrice!$D$2</f>
        <v>18430</v>
      </c>
      <c r="D263" s="2">
        <f t="shared" ref="D263:D326" si="23">-(B263-C263)</f>
        <v>-64242</v>
      </c>
      <c r="E263" s="8">
        <f>IF(ABS(D263)&lt;'Le jeu'!$E$6*1000,D263,SIGN(D263)*'Le jeu'!$E$6*1000)</f>
        <v>0</v>
      </c>
      <c r="F263" s="8">
        <f t="shared" si="20"/>
        <v>-64242</v>
      </c>
      <c r="G263" s="28">
        <f>IF(F263&lt;0,'Le jeu'!$E$7*INT(Calculatrice!F263/1000),0)</f>
        <v>0</v>
      </c>
      <c r="H263" s="8">
        <f t="shared" si="21"/>
        <v>-64242</v>
      </c>
      <c r="I263" s="28"/>
      <c r="J263" s="2">
        <f t="shared" si="22"/>
        <v>-64242</v>
      </c>
      <c r="K263" s="28">
        <f t="shared" ref="K263:K326" si="24">IF(J263&lt;0,J263,0)</f>
        <v>-64242</v>
      </c>
    </row>
    <row r="264" spans="1:11" x14ac:dyDescent="0.25">
      <c r="A264" s="3">
        <f>'Données brutes'!A260+'Données brutes'!B260</f>
        <v>43137.375</v>
      </c>
      <c r="B264" s="2">
        <f>'Données brutes'!C260*$E$2</f>
        <v>83279</v>
      </c>
      <c r="C264" s="8">
        <f>'Données brutes'!J260*Calculatrice!$C$2+'Données brutes'!K260*Calculatrice!$B$2+'Données brutes'!L260+'Données brutes'!N260*Calculatrice!$D$2</f>
        <v>18892</v>
      </c>
      <c r="D264" s="2">
        <f t="shared" si="23"/>
        <v>-64387</v>
      </c>
      <c r="E264" s="8">
        <f>IF(ABS(D264)&lt;'Le jeu'!$E$6*1000,D264,SIGN(D264)*'Le jeu'!$E$6*1000)</f>
        <v>0</v>
      </c>
      <c r="F264" s="8">
        <f t="shared" si="20"/>
        <v>-64387</v>
      </c>
      <c r="G264" s="28">
        <f>IF(F264&lt;0,'Le jeu'!$E$7*INT(Calculatrice!F264/1000),0)</f>
        <v>0</v>
      </c>
      <c r="H264" s="8">
        <f t="shared" si="21"/>
        <v>-64387</v>
      </c>
      <c r="I264" s="28"/>
      <c r="J264" s="2">
        <f t="shared" si="22"/>
        <v>-64387</v>
      </c>
      <c r="K264" s="28">
        <f t="shared" si="24"/>
        <v>-64387</v>
      </c>
    </row>
    <row r="265" spans="1:11" x14ac:dyDescent="0.25">
      <c r="A265" s="3">
        <f>'Données brutes'!A261+'Données brutes'!B261</f>
        <v>43137.395833333336</v>
      </c>
      <c r="B265" s="2">
        <f>'Données brutes'!C261*$E$2</f>
        <v>83782</v>
      </c>
      <c r="C265" s="8">
        <f>'Données brutes'!J261*Calculatrice!$C$2+'Données brutes'!K261*Calculatrice!$B$2+'Données brutes'!L261+'Données brutes'!N261*Calculatrice!$D$2</f>
        <v>19558</v>
      </c>
      <c r="D265" s="2">
        <f t="shared" si="23"/>
        <v>-64224</v>
      </c>
      <c r="E265" s="8">
        <f>IF(ABS(D265)&lt;'Le jeu'!$E$6*1000,D265,SIGN(D265)*'Le jeu'!$E$6*1000)</f>
        <v>0</v>
      </c>
      <c r="F265" s="8">
        <f t="shared" si="20"/>
        <v>-64224</v>
      </c>
      <c r="G265" s="28">
        <f>IF(F265&lt;0,'Le jeu'!$E$7*INT(Calculatrice!F265/1000),0)</f>
        <v>0</v>
      </c>
      <c r="H265" s="8">
        <f t="shared" si="21"/>
        <v>-64224</v>
      </c>
      <c r="I265" s="28"/>
      <c r="J265" s="2">
        <f t="shared" si="22"/>
        <v>-64224</v>
      </c>
      <c r="K265" s="28">
        <f t="shared" si="24"/>
        <v>-64224</v>
      </c>
    </row>
    <row r="266" spans="1:11" x14ac:dyDescent="0.25">
      <c r="A266" s="3">
        <f>'Données brutes'!A262+'Données brutes'!B262</f>
        <v>43137.416666666664</v>
      </c>
      <c r="B266" s="2">
        <f>'Données brutes'!C262*$E$2</f>
        <v>84110</v>
      </c>
      <c r="C266" s="8">
        <f>'Données brutes'!J262*Calculatrice!$C$2+'Données brutes'!K262*Calculatrice!$B$2+'Données brutes'!L262+'Données brutes'!N262*Calculatrice!$D$2</f>
        <v>19927</v>
      </c>
      <c r="D266" s="2">
        <f t="shared" si="23"/>
        <v>-64183</v>
      </c>
      <c r="E266" s="8">
        <f>IF(ABS(D266)&lt;'Le jeu'!$E$6*1000,D266,SIGN(D266)*'Le jeu'!$E$6*1000)</f>
        <v>0</v>
      </c>
      <c r="F266" s="8">
        <f t="shared" si="20"/>
        <v>-64183</v>
      </c>
      <c r="G266" s="28">
        <f>IF(F266&lt;0,'Le jeu'!$E$7*INT(Calculatrice!F266/1000),0)</f>
        <v>0</v>
      </c>
      <c r="H266" s="8">
        <f t="shared" si="21"/>
        <v>-64183</v>
      </c>
      <c r="I266" s="28"/>
      <c r="J266" s="2">
        <f t="shared" si="22"/>
        <v>-64183</v>
      </c>
      <c r="K266" s="28">
        <f t="shared" si="24"/>
        <v>-64183</v>
      </c>
    </row>
    <row r="267" spans="1:11" x14ac:dyDescent="0.25">
      <c r="A267" s="3">
        <f>'Données brutes'!A263+'Données brutes'!B263</f>
        <v>43137.4375</v>
      </c>
      <c r="B267" s="2">
        <f>'Données brutes'!C263*$E$2</f>
        <v>84249</v>
      </c>
      <c r="C267" s="8">
        <f>'Données brutes'!J263*Calculatrice!$C$2+'Données brutes'!K263*Calculatrice!$B$2+'Données brutes'!L263+'Données brutes'!N263*Calculatrice!$D$2</f>
        <v>19996</v>
      </c>
      <c r="D267" s="2">
        <f t="shared" si="23"/>
        <v>-64253</v>
      </c>
      <c r="E267" s="8">
        <f>IF(ABS(D267)&lt;'Le jeu'!$E$6*1000,D267,SIGN(D267)*'Le jeu'!$E$6*1000)</f>
        <v>0</v>
      </c>
      <c r="F267" s="8">
        <f t="shared" si="20"/>
        <v>-64253</v>
      </c>
      <c r="G267" s="28">
        <f>IF(F267&lt;0,'Le jeu'!$E$7*INT(Calculatrice!F267/1000),0)</f>
        <v>0</v>
      </c>
      <c r="H267" s="8">
        <f t="shared" si="21"/>
        <v>-64253</v>
      </c>
      <c r="I267" s="28"/>
      <c r="J267" s="2">
        <f t="shared" si="22"/>
        <v>-64253</v>
      </c>
      <c r="K267" s="28">
        <f t="shared" si="24"/>
        <v>-64253</v>
      </c>
    </row>
    <row r="268" spans="1:11" x14ac:dyDescent="0.25">
      <c r="A268" s="3">
        <f>'Données brutes'!A264+'Données brutes'!B264</f>
        <v>43137.458333333336</v>
      </c>
      <c r="B268" s="2">
        <f>'Données brutes'!C264*$E$2</f>
        <v>84392</v>
      </c>
      <c r="C268" s="8">
        <f>'Données brutes'!J264*Calculatrice!$C$2+'Données brutes'!K264*Calculatrice!$B$2+'Données brutes'!L264+'Données brutes'!N264*Calculatrice!$D$2</f>
        <v>19550</v>
      </c>
      <c r="D268" s="2">
        <f t="shared" si="23"/>
        <v>-64842</v>
      </c>
      <c r="E268" s="8">
        <f>IF(ABS(D268)&lt;'Le jeu'!$E$6*1000,D268,SIGN(D268)*'Le jeu'!$E$6*1000)</f>
        <v>0</v>
      </c>
      <c r="F268" s="8">
        <f t="shared" si="20"/>
        <v>-64842</v>
      </c>
      <c r="G268" s="28">
        <f>IF(F268&lt;0,'Le jeu'!$E$7*INT(Calculatrice!F268/1000),0)</f>
        <v>0</v>
      </c>
      <c r="H268" s="8">
        <f t="shared" si="21"/>
        <v>-64842</v>
      </c>
      <c r="I268" s="28"/>
      <c r="J268" s="2">
        <f t="shared" si="22"/>
        <v>-64842</v>
      </c>
      <c r="K268" s="28">
        <f t="shared" si="24"/>
        <v>-64842</v>
      </c>
    </row>
    <row r="269" spans="1:11" x14ac:dyDescent="0.25">
      <c r="A269" s="3">
        <f>'Données brutes'!A265+'Données brutes'!B265</f>
        <v>43137.479166666664</v>
      </c>
      <c r="B269" s="2">
        <f>'Données brutes'!C265*$E$2</f>
        <v>84976</v>
      </c>
      <c r="C269" s="8">
        <f>'Données brutes'!J265*Calculatrice!$C$2+'Données brutes'!K265*Calculatrice!$B$2+'Données brutes'!L265+'Données brutes'!N265*Calculatrice!$D$2</f>
        <v>19863</v>
      </c>
      <c r="D269" s="2">
        <f t="shared" si="23"/>
        <v>-65113</v>
      </c>
      <c r="E269" s="8">
        <f>IF(ABS(D269)&lt;'Le jeu'!$E$6*1000,D269,SIGN(D269)*'Le jeu'!$E$6*1000)</f>
        <v>0</v>
      </c>
      <c r="F269" s="8">
        <f t="shared" si="20"/>
        <v>-65113</v>
      </c>
      <c r="G269" s="28">
        <f>IF(F269&lt;0,'Le jeu'!$E$7*INT(Calculatrice!F269/1000),0)</f>
        <v>0</v>
      </c>
      <c r="H269" s="8">
        <f t="shared" si="21"/>
        <v>-65113</v>
      </c>
      <c r="I269" s="28"/>
      <c r="J269" s="2">
        <f t="shared" si="22"/>
        <v>-65113</v>
      </c>
      <c r="K269" s="28">
        <f t="shared" si="24"/>
        <v>-65113</v>
      </c>
    </row>
    <row r="270" spans="1:11" x14ac:dyDescent="0.25">
      <c r="A270" s="3">
        <f>'Données brutes'!A266+'Données brutes'!B266</f>
        <v>43137.5</v>
      </c>
      <c r="B270" s="2">
        <f>'Données brutes'!C266*$E$2</f>
        <v>85289</v>
      </c>
      <c r="C270" s="8">
        <f>'Données brutes'!J266*Calculatrice!$C$2+'Données brutes'!K266*Calculatrice!$B$2+'Données brutes'!L266+'Données brutes'!N266*Calculatrice!$D$2</f>
        <v>20048</v>
      </c>
      <c r="D270" s="2">
        <f t="shared" si="23"/>
        <v>-65241</v>
      </c>
      <c r="E270" s="8">
        <f>IF(ABS(D270)&lt;'Le jeu'!$E$6*1000,D270,SIGN(D270)*'Le jeu'!$E$6*1000)</f>
        <v>0</v>
      </c>
      <c r="F270" s="8">
        <f t="shared" si="20"/>
        <v>-65241</v>
      </c>
      <c r="G270" s="28">
        <f>IF(F270&lt;0,'Le jeu'!$E$7*INT(Calculatrice!F270/1000),0)</f>
        <v>0</v>
      </c>
      <c r="H270" s="8">
        <f t="shared" si="21"/>
        <v>-65241</v>
      </c>
      <c r="I270" s="28"/>
      <c r="J270" s="2">
        <f t="shared" si="22"/>
        <v>-65241</v>
      </c>
      <c r="K270" s="28">
        <f t="shared" si="24"/>
        <v>-65241</v>
      </c>
    </row>
    <row r="271" spans="1:11" x14ac:dyDescent="0.25">
      <c r="A271" s="3">
        <f>'Données brutes'!A267+'Données brutes'!B267</f>
        <v>43137.520833333336</v>
      </c>
      <c r="B271" s="2">
        <f>'Données brutes'!C267*$E$2</f>
        <v>84495</v>
      </c>
      <c r="C271" s="8">
        <f>'Données brutes'!J267*Calculatrice!$C$2+'Données brutes'!K267*Calculatrice!$B$2+'Données brutes'!L267+'Données brutes'!N267*Calculatrice!$D$2</f>
        <v>19601</v>
      </c>
      <c r="D271" s="2">
        <f t="shared" si="23"/>
        <v>-64894</v>
      </c>
      <c r="E271" s="8">
        <f>IF(ABS(D271)&lt;'Le jeu'!$E$6*1000,D271,SIGN(D271)*'Le jeu'!$E$6*1000)</f>
        <v>0</v>
      </c>
      <c r="F271" s="8">
        <f t="shared" si="20"/>
        <v>-64894</v>
      </c>
      <c r="G271" s="28">
        <f>IF(F271&lt;0,'Le jeu'!$E$7*INT(Calculatrice!F271/1000),0)</f>
        <v>0</v>
      </c>
      <c r="H271" s="8">
        <f t="shared" si="21"/>
        <v>-64894</v>
      </c>
      <c r="I271" s="28"/>
      <c r="J271" s="2">
        <f t="shared" si="22"/>
        <v>-64894</v>
      </c>
      <c r="K271" s="28">
        <f t="shared" si="24"/>
        <v>-64894</v>
      </c>
    </row>
    <row r="272" spans="1:11" x14ac:dyDescent="0.25">
      <c r="A272" s="3">
        <f>'Données brutes'!A268+'Données brutes'!B268</f>
        <v>43137.541666666664</v>
      </c>
      <c r="B272" s="2">
        <f>'Données brutes'!C268*$E$2</f>
        <v>84744</v>
      </c>
      <c r="C272" s="8">
        <f>'Données brutes'!J268*Calculatrice!$C$2+'Données brutes'!K268*Calculatrice!$B$2+'Données brutes'!L268+'Données brutes'!N268*Calculatrice!$D$2</f>
        <v>19777</v>
      </c>
      <c r="D272" s="2">
        <f t="shared" si="23"/>
        <v>-64967</v>
      </c>
      <c r="E272" s="8">
        <f>IF(ABS(D272)&lt;'Le jeu'!$E$6*1000,D272,SIGN(D272)*'Le jeu'!$E$6*1000)</f>
        <v>0</v>
      </c>
      <c r="F272" s="8">
        <f t="shared" si="20"/>
        <v>-64967</v>
      </c>
      <c r="G272" s="28">
        <f>IF(F272&lt;0,'Le jeu'!$E$7*INT(Calculatrice!F272/1000),0)</f>
        <v>0</v>
      </c>
      <c r="H272" s="8">
        <f t="shared" si="21"/>
        <v>-64967</v>
      </c>
      <c r="I272" s="28"/>
      <c r="J272" s="2">
        <f t="shared" si="22"/>
        <v>-64967</v>
      </c>
      <c r="K272" s="28">
        <f t="shared" si="24"/>
        <v>-64967</v>
      </c>
    </row>
    <row r="273" spans="1:11" x14ac:dyDescent="0.25">
      <c r="A273" s="3">
        <f>'Données brutes'!A269+'Données brutes'!B269</f>
        <v>43137.5625</v>
      </c>
      <c r="B273" s="2">
        <f>'Données brutes'!C269*$E$2</f>
        <v>83720</v>
      </c>
      <c r="C273" s="8">
        <f>'Données brutes'!J269*Calculatrice!$C$2+'Données brutes'!K269*Calculatrice!$B$2+'Données brutes'!L269+'Données brutes'!N269*Calculatrice!$D$2</f>
        <v>19565</v>
      </c>
      <c r="D273" s="2">
        <f t="shared" si="23"/>
        <v>-64155</v>
      </c>
      <c r="E273" s="8">
        <f>IF(ABS(D273)&lt;'Le jeu'!$E$6*1000,D273,SIGN(D273)*'Le jeu'!$E$6*1000)</f>
        <v>0</v>
      </c>
      <c r="F273" s="8">
        <f t="shared" si="20"/>
        <v>-64155</v>
      </c>
      <c r="G273" s="28">
        <f>IF(F273&lt;0,'Le jeu'!$E$7*INT(Calculatrice!F273/1000),0)</f>
        <v>0</v>
      </c>
      <c r="H273" s="8">
        <f t="shared" si="21"/>
        <v>-64155</v>
      </c>
      <c r="I273" s="28"/>
      <c r="J273" s="2">
        <f t="shared" si="22"/>
        <v>-64155</v>
      </c>
      <c r="K273" s="28">
        <f t="shared" si="24"/>
        <v>-64155</v>
      </c>
    </row>
    <row r="274" spans="1:11" x14ac:dyDescent="0.25">
      <c r="A274" s="3">
        <f>'Données brutes'!A270+'Données brutes'!B270</f>
        <v>43137.583333333336</v>
      </c>
      <c r="B274" s="2">
        <f>'Données brutes'!C270*$E$2</f>
        <v>83112</v>
      </c>
      <c r="C274" s="8">
        <f>'Données brutes'!J270*Calculatrice!$C$2+'Données brutes'!K270*Calculatrice!$B$2+'Données brutes'!L270+'Données brutes'!N270*Calculatrice!$D$2</f>
        <v>19190</v>
      </c>
      <c r="D274" s="2">
        <f t="shared" si="23"/>
        <v>-63922</v>
      </c>
      <c r="E274" s="8">
        <f>IF(ABS(D274)&lt;'Le jeu'!$E$6*1000,D274,SIGN(D274)*'Le jeu'!$E$6*1000)</f>
        <v>0</v>
      </c>
      <c r="F274" s="8">
        <f t="shared" si="20"/>
        <v>-63922</v>
      </c>
      <c r="G274" s="28">
        <f>IF(F274&lt;0,'Le jeu'!$E$7*INT(Calculatrice!F274/1000),0)</f>
        <v>0</v>
      </c>
      <c r="H274" s="8">
        <f t="shared" si="21"/>
        <v>-63922</v>
      </c>
      <c r="I274" s="28"/>
      <c r="J274" s="2">
        <f t="shared" si="22"/>
        <v>-63922</v>
      </c>
      <c r="K274" s="28">
        <f t="shared" si="24"/>
        <v>-63922</v>
      </c>
    </row>
    <row r="275" spans="1:11" x14ac:dyDescent="0.25">
      <c r="A275" s="3">
        <f>'Données brutes'!A271+'Données brutes'!B271</f>
        <v>43137.604166666664</v>
      </c>
      <c r="B275" s="2">
        <f>'Données brutes'!C271*$E$2</f>
        <v>82510</v>
      </c>
      <c r="C275" s="8">
        <f>'Données brutes'!J271*Calculatrice!$C$2+'Données brutes'!K271*Calculatrice!$B$2+'Données brutes'!L271+'Données brutes'!N271*Calculatrice!$D$2</f>
        <v>18948</v>
      </c>
      <c r="D275" s="2">
        <f t="shared" si="23"/>
        <v>-63562</v>
      </c>
      <c r="E275" s="8">
        <f>IF(ABS(D275)&lt;'Le jeu'!$E$6*1000,D275,SIGN(D275)*'Le jeu'!$E$6*1000)</f>
        <v>0</v>
      </c>
      <c r="F275" s="8">
        <f t="shared" si="20"/>
        <v>-63562</v>
      </c>
      <c r="G275" s="28">
        <f>IF(F275&lt;0,'Le jeu'!$E$7*INT(Calculatrice!F275/1000),0)</f>
        <v>0</v>
      </c>
      <c r="H275" s="8">
        <f t="shared" si="21"/>
        <v>-63562</v>
      </c>
      <c r="I275" s="28"/>
      <c r="J275" s="2">
        <f t="shared" si="22"/>
        <v>-63562</v>
      </c>
      <c r="K275" s="28">
        <f t="shared" si="24"/>
        <v>-63562</v>
      </c>
    </row>
    <row r="276" spans="1:11" x14ac:dyDescent="0.25">
      <c r="A276" s="3">
        <f>'Données brutes'!A272+'Données brutes'!B272</f>
        <v>43137.625</v>
      </c>
      <c r="B276" s="2">
        <f>'Données brutes'!C272*$E$2</f>
        <v>80914</v>
      </c>
      <c r="C276" s="8">
        <f>'Données brutes'!J272*Calculatrice!$C$2+'Données brutes'!K272*Calculatrice!$B$2+'Données brutes'!L272+'Données brutes'!N272*Calculatrice!$D$2</f>
        <v>17845</v>
      </c>
      <c r="D276" s="2">
        <f t="shared" si="23"/>
        <v>-63069</v>
      </c>
      <c r="E276" s="8">
        <f>IF(ABS(D276)&lt;'Le jeu'!$E$6*1000,D276,SIGN(D276)*'Le jeu'!$E$6*1000)</f>
        <v>0</v>
      </c>
      <c r="F276" s="8">
        <f t="shared" si="20"/>
        <v>-63069</v>
      </c>
      <c r="G276" s="28">
        <f>IF(F276&lt;0,'Le jeu'!$E$7*INT(Calculatrice!F276/1000),0)</f>
        <v>0</v>
      </c>
      <c r="H276" s="8">
        <f t="shared" si="21"/>
        <v>-63069</v>
      </c>
      <c r="I276" s="28"/>
      <c r="J276" s="2">
        <f t="shared" si="22"/>
        <v>-63069</v>
      </c>
      <c r="K276" s="28">
        <f t="shared" si="24"/>
        <v>-63069</v>
      </c>
    </row>
    <row r="277" spans="1:11" x14ac:dyDescent="0.25">
      <c r="A277" s="3">
        <f>'Données brutes'!A273+'Données brutes'!B273</f>
        <v>43137.645833333336</v>
      </c>
      <c r="B277" s="2">
        <f>'Données brutes'!C273*$E$2</f>
        <v>80682</v>
      </c>
      <c r="C277" s="8">
        <f>'Données brutes'!J273*Calculatrice!$C$2+'Données brutes'!K273*Calculatrice!$B$2+'Données brutes'!L273+'Données brutes'!N273*Calculatrice!$D$2</f>
        <v>18065</v>
      </c>
      <c r="D277" s="2">
        <f t="shared" si="23"/>
        <v>-62617</v>
      </c>
      <c r="E277" s="8">
        <f>IF(ABS(D277)&lt;'Le jeu'!$E$6*1000,D277,SIGN(D277)*'Le jeu'!$E$6*1000)</f>
        <v>0</v>
      </c>
      <c r="F277" s="8">
        <f t="shared" si="20"/>
        <v>-62617</v>
      </c>
      <c r="G277" s="28">
        <f>IF(F277&lt;0,'Le jeu'!$E$7*INT(Calculatrice!F277/1000),0)</f>
        <v>0</v>
      </c>
      <c r="H277" s="8">
        <f t="shared" si="21"/>
        <v>-62617</v>
      </c>
      <c r="I277" s="28"/>
      <c r="J277" s="2">
        <f t="shared" si="22"/>
        <v>-62617</v>
      </c>
      <c r="K277" s="28">
        <f t="shared" si="24"/>
        <v>-62617</v>
      </c>
    </row>
    <row r="278" spans="1:11" x14ac:dyDescent="0.25">
      <c r="A278" s="3">
        <f>'Données brutes'!A274+'Données brutes'!B274</f>
        <v>43137.666666666664</v>
      </c>
      <c r="B278" s="2">
        <f>'Données brutes'!C274*$E$2</f>
        <v>80244</v>
      </c>
      <c r="C278" s="8">
        <f>'Données brutes'!J274*Calculatrice!$C$2+'Données brutes'!K274*Calculatrice!$B$2+'Données brutes'!L274+'Données brutes'!N274*Calculatrice!$D$2</f>
        <v>17788</v>
      </c>
      <c r="D278" s="2">
        <f t="shared" si="23"/>
        <v>-62456</v>
      </c>
      <c r="E278" s="8">
        <f>IF(ABS(D278)&lt;'Le jeu'!$E$6*1000,D278,SIGN(D278)*'Le jeu'!$E$6*1000)</f>
        <v>0</v>
      </c>
      <c r="F278" s="8">
        <f t="shared" si="20"/>
        <v>-62456</v>
      </c>
      <c r="G278" s="28">
        <f>IF(F278&lt;0,'Le jeu'!$E$7*INT(Calculatrice!F278/1000),0)</f>
        <v>0</v>
      </c>
      <c r="H278" s="8">
        <f t="shared" si="21"/>
        <v>-62456</v>
      </c>
      <c r="I278" s="28"/>
      <c r="J278" s="2">
        <f t="shared" si="22"/>
        <v>-62456</v>
      </c>
      <c r="K278" s="28">
        <f t="shared" si="24"/>
        <v>-62456</v>
      </c>
    </row>
    <row r="279" spans="1:11" x14ac:dyDescent="0.25">
      <c r="A279" s="3">
        <f>'Données brutes'!A275+'Données brutes'!B275</f>
        <v>43137.6875</v>
      </c>
      <c r="B279" s="2">
        <f>'Données brutes'!C275*$E$2</f>
        <v>80041</v>
      </c>
      <c r="C279" s="8">
        <f>'Données brutes'!J275*Calculatrice!$C$2+'Données brutes'!K275*Calculatrice!$B$2+'Données brutes'!L275+'Données brutes'!N275*Calculatrice!$D$2</f>
        <v>17962</v>
      </c>
      <c r="D279" s="2">
        <f t="shared" si="23"/>
        <v>-62079</v>
      </c>
      <c r="E279" s="8">
        <f>IF(ABS(D279)&lt;'Le jeu'!$E$6*1000,D279,SIGN(D279)*'Le jeu'!$E$6*1000)</f>
        <v>0</v>
      </c>
      <c r="F279" s="8">
        <f t="shared" si="20"/>
        <v>-62079</v>
      </c>
      <c r="G279" s="28">
        <f>IF(F279&lt;0,'Le jeu'!$E$7*INT(Calculatrice!F279/1000),0)</f>
        <v>0</v>
      </c>
      <c r="H279" s="8">
        <f t="shared" si="21"/>
        <v>-62079</v>
      </c>
      <c r="I279" s="28"/>
      <c r="J279" s="2">
        <f t="shared" si="22"/>
        <v>-62079</v>
      </c>
      <c r="K279" s="28">
        <f t="shared" si="24"/>
        <v>-62079</v>
      </c>
    </row>
    <row r="280" spans="1:11" x14ac:dyDescent="0.25">
      <c r="A280" s="3">
        <f>'Données brutes'!A276+'Données brutes'!B276</f>
        <v>43137.708333333336</v>
      </c>
      <c r="B280" s="2">
        <f>'Données brutes'!C276*$E$2</f>
        <v>80052</v>
      </c>
      <c r="C280" s="8">
        <f>'Données brutes'!J276*Calculatrice!$C$2+'Données brutes'!K276*Calculatrice!$B$2+'Données brutes'!L276+'Données brutes'!N276*Calculatrice!$D$2</f>
        <v>18036</v>
      </c>
      <c r="D280" s="2">
        <f t="shared" si="23"/>
        <v>-62016</v>
      </c>
      <c r="E280" s="8">
        <f>IF(ABS(D280)&lt;'Le jeu'!$E$6*1000,D280,SIGN(D280)*'Le jeu'!$E$6*1000)</f>
        <v>0</v>
      </c>
      <c r="F280" s="8">
        <f t="shared" si="20"/>
        <v>-62016</v>
      </c>
      <c r="G280" s="28">
        <f>IF(F280&lt;0,'Le jeu'!$E$7*INT(Calculatrice!F280/1000),0)</f>
        <v>0</v>
      </c>
      <c r="H280" s="8">
        <f t="shared" si="21"/>
        <v>-62016</v>
      </c>
      <c r="I280" s="28"/>
      <c r="J280" s="2">
        <f t="shared" si="22"/>
        <v>-62016</v>
      </c>
      <c r="K280" s="28">
        <f t="shared" si="24"/>
        <v>-62016</v>
      </c>
    </row>
    <row r="281" spans="1:11" x14ac:dyDescent="0.25">
      <c r="A281" s="3">
        <f>'Données brutes'!A277+'Données brutes'!B277</f>
        <v>43137.729166666664</v>
      </c>
      <c r="B281" s="2">
        <f>'Données brutes'!C277*$E$2</f>
        <v>80703</v>
      </c>
      <c r="C281" s="8">
        <f>'Données brutes'!J277*Calculatrice!$C$2+'Données brutes'!K277*Calculatrice!$B$2+'Données brutes'!L277+'Données brutes'!N277*Calculatrice!$D$2</f>
        <v>18154</v>
      </c>
      <c r="D281" s="2">
        <f t="shared" si="23"/>
        <v>-62549</v>
      </c>
      <c r="E281" s="8">
        <f>IF(ABS(D281)&lt;'Le jeu'!$E$6*1000,D281,SIGN(D281)*'Le jeu'!$E$6*1000)</f>
        <v>0</v>
      </c>
      <c r="F281" s="8">
        <f t="shared" si="20"/>
        <v>-62549</v>
      </c>
      <c r="G281" s="28">
        <f>IF(F281&lt;0,'Le jeu'!$E$7*INT(Calculatrice!F281/1000),0)</f>
        <v>0</v>
      </c>
      <c r="H281" s="8">
        <f t="shared" si="21"/>
        <v>-62549</v>
      </c>
      <c r="I281" s="28"/>
      <c r="J281" s="2">
        <f t="shared" si="22"/>
        <v>-62549</v>
      </c>
      <c r="K281" s="28">
        <f t="shared" si="24"/>
        <v>-62549</v>
      </c>
    </row>
    <row r="282" spans="1:11" x14ac:dyDescent="0.25">
      <c r="A282" s="3">
        <f>'Données brutes'!A278+'Données brutes'!B278</f>
        <v>43137.75</v>
      </c>
      <c r="B282" s="2">
        <f>'Données brutes'!C278*$E$2</f>
        <v>82207</v>
      </c>
      <c r="C282" s="8">
        <f>'Données brutes'!J278*Calculatrice!$C$2+'Données brutes'!K278*Calculatrice!$B$2+'Données brutes'!L278+'Données brutes'!N278*Calculatrice!$D$2</f>
        <v>19241</v>
      </c>
      <c r="D282" s="2">
        <f t="shared" si="23"/>
        <v>-62966</v>
      </c>
      <c r="E282" s="8">
        <f>IF(ABS(D282)&lt;'Le jeu'!$E$6*1000,D282,SIGN(D282)*'Le jeu'!$E$6*1000)</f>
        <v>0</v>
      </c>
      <c r="F282" s="8">
        <f t="shared" si="20"/>
        <v>-62966</v>
      </c>
      <c r="G282" s="28">
        <f>IF(F282&lt;0,'Le jeu'!$E$7*INT(Calculatrice!F282/1000),0)</f>
        <v>0</v>
      </c>
      <c r="H282" s="8">
        <f t="shared" si="21"/>
        <v>-62966</v>
      </c>
      <c r="I282" s="28"/>
      <c r="J282" s="2">
        <f t="shared" si="22"/>
        <v>-62966</v>
      </c>
      <c r="K282" s="28">
        <f t="shared" si="24"/>
        <v>-62966</v>
      </c>
    </row>
    <row r="283" spans="1:11" x14ac:dyDescent="0.25">
      <c r="A283" s="3">
        <f>'Données brutes'!A279+'Données brutes'!B279</f>
        <v>43137.770833333336</v>
      </c>
      <c r="B283" s="2">
        <f>'Données brutes'!C279*$E$2</f>
        <v>85479</v>
      </c>
      <c r="C283" s="8">
        <f>'Données brutes'!J279*Calculatrice!$C$2+'Données brutes'!K279*Calculatrice!$B$2+'Données brutes'!L279+'Données brutes'!N279*Calculatrice!$D$2</f>
        <v>19419</v>
      </c>
      <c r="D283" s="2">
        <f t="shared" si="23"/>
        <v>-66060</v>
      </c>
      <c r="E283" s="8">
        <f>IF(ABS(D283)&lt;'Le jeu'!$E$6*1000,D283,SIGN(D283)*'Le jeu'!$E$6*1000)</f>
        <v>0</v>
      </c>
      <c r="F283" s="8">
        <f t="shared" si="20"/>
        <v>-66060</v>
      </c>
      <c r="G283" s="28">
        <f>IF(F283&lt;0,'Le jeu'!$E$7*INT(Calculatrice!F283/1000),0)</f>
        <v>0</v>
      </c>
      <c r="H283" s="8">
        <f t="shared" si="21"/>
        <v>-66060</v>
      </c>
      <c r="I283" s="28"/>
      <c r="J283" s="2">
        <f t="shared" si="22"/>
        <v>-66060</v>
      </c>
      <c r="K283" s="28">
        <f t="shared" si="24"/>
        <v>-66060</v>
      </c>
    </row>
    <row r="284" spans="1:11" x14ac:dyDescent="0.25">
      <c r="A284" s="3">
        <f>'Données brutes'!A280+'Données brutes'!B280</f>
        <v>43137.791666666664</v>
      </c>
      <c r="B284" s="2">
        <f>'Données brutes'!C280*$E$2</f>
        <v>87825</v>
      </c>
      <c r="C284" s="8">
        <f>'Données brutes'!J280*Calculatrice!$C$2+'Données brutes'!K280*Calculatrice!$B$2+'Données brutes'!L280+'Données brutes'!N280*Calculatrice!$D$2</f>
        <v>21603</v>
      </c>
      <c r="D284" s="2">
        <f t="shared" si="23"/>
        <v>-66222</v>
      </c>
      <c r="E284" s="8">
        <f>IF(ABS(D284)&lt;'Le jeu'!$E$6*1000,D284,SIGN(D284)*'Le jeu'!$E$6*1000)</f>
        <v>0</v>
      </c>
      <c r="F284" s="8">
        <f t="shared" si="20"/>
        <v>-66222</v>
      </c>
      <c r="G284" s="28">
        <f>IF(F284&lt;0,'Le jeu'!$E$7*INT(Calculatrice!F284/1000),0)</f>
        <v>0</v>
      </c>
      <c r="H284" s="8">
        <f t="shared" si="21"/>
        <v>-66222</v>
      </c>
      <c r="I284" s="28"/>
      <c r="J284" s="2">
        <f t="shared" si="22"/>
        <v>-66222</v>
      </c>
      <c r="K284" s="28">
        <f t="shared" si="24"/>
        <v>-66222</v>
      </c>
    </row>
    <row r="285" spans="1:11" x14ac:dyDescent="0.25">
      <c r="A285" s="3">
        <f>'Données brutes'!A281+'Données brutes'!B281</f>
        <v>43137.8125</v>
      </c>
      <c r="B285" s="2">
        <f>'Données brutes'!C281*$E$2</f>
        <v>87337</v>
      </c>
      <c r="C285" s="8">
        <f>'Données brutes'!J281*Calculatrice!$C$2+'Données brutes'!K281*Calculatrice!$B$2+'Données brutes'!L281+'Données brutes'!N281*Calculatrice!$D$2</f>
        <v>21779</v>
      </c>
      <c r="D285" s="2">
        <f t="shared" si="23"/>
        <v>-65558</v>
      </c>
      <c r="E285" s="8">
        <f>IF(ABS(D285)&lt;'Le jeu'!$E$6*1000,D285,SIGN(D285)*'Le jeu'!$E$6*1000)</f>
        <v>0</v>
      </c>
      <c r="F285" s="8">
        <f t="shared" si="20"/>
        <v>-65558</v>
      </c>
      <c r="G285" s="28">
        <f>IF(F285&lt;0,'Le jeu'!$E$7*INT(Calculatrice!F285/1000),0)</f>
        <v>0</v>
      </c>
      <c r="H285" s="8">
        <f t="shared" si="21"/>
        <v>-65558</v>
      </c>
      <c r="I285" s="28"/>
      <c r="J285" s="2">
        <f t="shared" si="22"/>
        <v>-65558</v>
      </c>
      <c r="K285" s="28">
        <f t="shared" si="24"/>
        <v>-65558</v>
      </c>
    </row>
    <row r="286" spans="1:11" x14ac:dyDescent="0.25">
      <c r="A286" s="3">
        <f>'Données brutes'!A282+'Données brutes'!B282</f>
        <v>43137.833333333336</v>
      </c>
      <c r="B286" s="2">
        <f>'Données brutes'!C282*$E$2</f>
        <v>85044</v>
      </c>
      <c r="C286" s="8">
        <f>'Données brutes'!J282*Calculatrice!$C$2+'Données brutes'!K282*Calculatrice!$B$2+'Données brutes'!L282+'Données brutes'!N282*Calculatrice!$D$2</f>
        <v>20292</v>
      </c>
      <c r="D286" s="2">
        <f t="shared" si="23"/>
        <v>-64752</v>
      </c>
      <c r="E286" s="8">
        <f>IF(ABS(D286)&lt;'Le jeu'!$E$6*1000,D286,SIGN(D286)*'Le jeu'!$E$6*1000)</f>
        <v>0</v>
      </c>
      <c r="F286" s="8">
        <f t="shared" si="20"/>
        <v>-64752</v>
      </c>
      <c r="G286" s="28">
        <f>IF(F286&lt;0,'Le jeu'!$E$7*INT(Calculatrice!F286/1000),0)</f>
        <v>0</v>
      </c>
      <c r="H286" s="8">
        <f t="shared" si="21"/>
        <v>-64752</v>
      </c>
      <c r="I286" s="28"/>
      <c r="J286" s="2">
        <f t="shared" si="22"/>
        <v>-64752</v>
      </c>
      <c r="K286" s="28">
        <f t="shared" si="24"/>
        <v>-64752</v>
      </c>
    </row>
    <row r="287" spans="1:11" x14ac:dyDescent="0.25">
      <c r="A287" s="3">
        <f>'Données brutes'!A283+'Données brutes'!B283</f>
        <v>43137.854166666664</v>
      </c>
      <c r="B287" s="2">
        <f>'Données brutes'!C283*$E$2</f>
        <v>82706</v>
      </c>
      <c r="C287" s="8">
        <f>'Données brutes'!J283*Calculatrice!$C$2+'Données brutes'!K283*Calculatrice!$B$2+'Données brutes'!L283+'Données brutes'!N283*Calculatrice!$D$2</f>
        <v>20275</v>
      </c>
      <c r="D287" s="2">
        <f t="shared" si="23"/>
        <v>-62431</v>
      </c>
      <c r="E287" s="8">
        <f>IF(ABS(D287)&lt;'Le jeu'!$E$6*1000,D287,SIGN(D287)*'Le jeu'!$E$6*1000)</f>
        <v>0</v>
      </c>
      <c r="F287" s="8">
        <f t="shared" si="20"/>
        <v>-62431</v>
      </c>
      <c r="G287" s="28">
        <f>IF(F287&lt;0,'Le jeu'!$E$7*INT(Calculatrice!F287/1000),0)</f>
        <v>0</v>
      </c>
      <c r="H287" s="8">
        <f t="shared" si="21"/>
        <v>-62431</v>
      </c>
      <c r="I287" s="28"/>
      <c r="J287" s="2">
        <f t="shared" si="22"/>
        <v>-62431</v>
      </c>
      <c r="K287" s="28">
        <f t="shared" si="24"/>
        <v>-62431</v>
      </c>
    </row>
    <row r="288" spans="1:11" x14ac:dyDescent="0.25">
      <c r="A288" s="3">
        <f>'Données brutes'!A284+'Données brutes'!B284</f>
        <v>43137.875</v>
      </c>
      <c r="B288" s="2">
        <f>'Données brutes'!C284*$E$2</f>
        <v>80278</v>
      </c>
      <c r="C288" s="8">
        <f>'Données brutes'!J284*Calculatrice!$C$2+'Données brutes'!K284*Calculatrice!$B$2+'Données brutes'!L284+'Données brutes'!N284*Calculatrice!$D$2</f>
        <v>18513</v>
      </c>
      <c r="D288" s="2">
        <f t="shared" si="23"/>
        <v>-61765</v>
      </c>
      <c r="E288" s="8">
        <f>IF(ABS(D288)&lt;'Le jeu'!$E$6*1000,D288,SIGN(D288)*'Le jeu'!$E$6*1000)</f>
        <v>0</v>
      </c>
      <c r="F288" s="8">
        <f t="shared" si="20"/>
        <v>-61765</v>
      </c>
      <c r="G288" s="28">
        <f>IF(F288&lt;0,'Le jeu'!$E$7*INT(Calculatrice!F288/1000),0)</f>
        <v>0</v>
      </c>
      <c r="H288" s="8">
        <f t="shared" si="21"/>
        <v>-61765</v>
      </c>
      <c r="I288" s="28"/>
      <c r="J288" s="2">
        <f t="shared" si="22"/>
        <v>-61765</v>
      </c>
      <c r="K288" s="28">
        <f t="shared" si="24"/>
        <v>-61765</v>
      </c>
    </row>
    <row r="289" spans="1:11" x14ac:dyDescent="0.25">
      <c r="A289" s="3">
        <f>'Données brutes'!A285+'Données brutes'!B285</f>
        <v>43137.895833333336</v>
      </c>
      <c r="B289" s="2">
        <f>'Données brutes'!C285*$E$2</f>
        <v>78362</v>
      </c>
      <c r="C289" s="8">
        <f>'Données brutes'!J285*Calculatrice!$C$2+'Données brutes'!K285*Calculatrice!$B$2+'Données brutes'!L285+'Données brutes'!N285*Calculatrice!$D$2</f>
        <v>17720</v>
      </c>
      <c r="D289" s="2">
        <f t="shared" si="23"/>
        <v>-60642</v>
      </c>
      <c r="E289" s="8">
        <f>IF(ABS(D289)&lt;'Le jeu'!$E$6*1000,D289,SIGN(D289)*'Le jeu'!$E$6*1000)</f>
        <v>0</v>
      </c>
      <c r="F289" s="8">
        <f t="shared" si="20"/>
        <v>-60642</v>
      </c>
      <c r="G289" s="28">
        <f>IF(F289&lt;0,'Le jeu'!$E$7*INT(Calculatrice!F289/1000),0)</f>
        <v>0</v>
      </c>
      <c r="H289" s="8">
        <f t="shared" si="21"/>
        <v>-60642</v>
      </c>
      <c r="I289" s="28"/>
      <c r="J289" s="2">
        <f t="shared" si="22"/>
        <v>-60642</v>
      </c>
      <c r="K289" s="28">
        <f t="shared" si="24"/>
        <v>-60642</v>
      </c>
    </row>
    <row r="290" spans="1:11" x14ac:dyDescent="0.25">
      <c r="A290" s="3">
        <f>'Données brutes'!A286+'Données brutes'!B286</f>
        <v>43137.916666666664</v>
      </c>
      <c r="B290" s="2">
        <f>'Données brutes'!C286*$E$2</f>
        <v>76594</v>
      </c>
      <c r="C290" s="8">
        <f>'Données brutes'!J286*Calculatrice!$C$2+'Données brutes'!K286*Calculatrice!$B$2+'Données brutes'!L286+'Données brutes'!N286*Calculatrice!$D$2</f>
        <v>16168</v>
      </c>
      <c r="D290" s="2">
        <f t="shared" si="23"/>
        <v>-60426</v>
      </c>
      <c r="E290" s="8">
        <f>IF(ABS(D290)&lt;'Le jeu'!$E$6*1000,D290,SIGN(D290)*'Le jeu'!$E$6*1000)</f>
        <v>0</v>
      </c>
      <c r="F290" s="8">
        <f t="shared" si="20"/>
        <v>-60426</v>
      </c>
      <c r="G290" s="28">
        <f>IF(F290&lt;0,'Le jeu'!$E$7*INT(Calculatrice!F290/1000),0)</f>
        <v>0</v>
      </c>
      <c r="H290" s="8">
        <f t="shared" si="21"/>
        <v>-60426</v>
      </c>
      <c r="I290" s="28"/>
      <c r="J290" s="2">
        <f t="shared" si="22"/>
        <v>-60426</v>
      </c>
      <c r="K290" s="28">
        <f t="shared" si="24"/>
        <v>-60426</v>
      </c>
    </row>
    <row r="291" spans="1:11" x14ac:dyDescent="0.25">
      <c r="A291" s="3">
        <f>'Données brutes'!A287+'Données brutes'!B287</f>
        <v>43137.9375</v>
      </c>
      <c r="B291" s="2">
        <f>'Données brutes'!C287*$E$2</f>
        <v>76886</v>
      </c>
      <c r="C291" s="8">
        <f>'Données brutes'!J287*Calculatrice!$C$2+'Données brutes'!K287*Calculatrice!$B$2+'Données brutes'!L287+'Données brutes'!N287*Calculatrice!$D$2</f>
        <v>15923</v>
      </c>
      <c r="D291" s="2">
        <f t="shared" si="23"/>
        <v>-60963</v>
      </c>
      <c r="E291" s="8">
        <f>IF(ABS(D291)&lt;'Le jeu'!$E$6*1000,D291,SIGN(D291)*'Le jeu'!$E$6*1000)</f>
        <v>0</v>
      </c>
      <c r="F291" s="8">
        <f t="shared" si="20"/>
        <v>-60963</v>
      </c>
      <c r="G291" s="28">
        <f>IF(F291&lt;0,'Le jeu'!$E$7*INT(Calculatrice!F291/1000),0)</f>
        <v>0</v>
      </c>
      <c r="H291" s="8">
        <f t="shared" si="21"/>
        <v>-60963</v>
      </c>
      <c r="I291" s="28"/>
      <c r="J291" s="2">
        <f t="shared" si="22"/>
        <v>-60963</v>
      </c>
      <c r="K291" s="28">
        <f t="shared" si="24"/>
        <v>-60963</v>
      </c>
    </row>
    <row r="292" spans="1:11" x14ac:dyDescent="0.25">
      <c r="A292" s="3">
        <f>'Données brutes'!A288+'Données brutes'!B288</f>
        <v>43137.958333333336</v>
      </c>
      <c r="B292" s="2">
        <f>'Données brutes'!C288*$E$2</f>
        <v>79445</v>
      </c>
      <c r="C292" s="8">
        <f>'Données brutes'!J288*Calculatrice!$C$2+'Données brutes'!K288*Calculatrice!$B$2+'Données brutes'!L288+'Données brutes'!N288*Calculatrice!$D$2</f>
        <v>17804</v>
      </c>
      <c r="D292" s="2">
        <f t="shared" si="23"/>
        <v>-61641</v>
      </c>
      <c r="E292" s="8">
        <f>IF(ABS(D292)&lt;'Le jeu'!$E$6*1000,D292,SIGN(D292)*'Le jeu'!$E$6*1000)</f>
        <v>0</v>
      </c>
      <c r="F292" s="8">
        <f t="shared" si="20"/>
        <v>-61641</v>
      </c>
      <c r="G292" s="28">
        <f>IF(F292&lt;0,'Le jeu'!$E$7*INT(Calculatrice!F292/1000),0)</f>
        <v>0</v>
      </c>
      <c r="H292" s="8">
        <f t="shared" si="21"/>
        <v>-61641</v>
      </c>
      <c r="I292" s="28"/>
      <c r="J292" s="2">
        <f t="shared" si="22"/>
        <v>-61641</v>
      </c>
      <c r="K292" s="28">
        <f t="shared" si="24"/>
        <v>-61641</v>
      </c>
    </row>
    <row r="293" spans="1:11" x14ac:dyDescent="0.25">
      <c r="A293" s="3">
        <f>'Données brutes'!A289+'Données brutes'!B289</f>
        <v>43137.979166666664</v>
      </c>
      <c r="B293" s="2">
        <f>'Données brutes'!C289*$E$2</f>
        <v>78223</v>
      </c>
      <c r="C293" s="8">
        <f>'Données brutes'!J289*Calculatrice!$C$2+'Données brutes'!K289*Calculatrice!$B$2+'Données brutes'!L289+'Données brutes'!N289*Calculatrice!$D$2</f>
        <v>16007</v>
      </c>
      <c r="D293" s="2">
        <f t="shared" si="23"/>
        <v>-62216</v>
      </c>
      <c r="E293" s="8">
        <f>IF(ABS(D293)&lt;'Le jeu'!$E$6*1000,D293,SIGN(D293)*'Le jeu'!$E$6*1000)</f>
        <v>0</v>
      </c>
      <c r="F293" s="8">
        <f t="shared" si="20"/>
        <v>-62216</v>
      </c>
      <c r="G293" s="28">
        <f>IF(F293&lt;0,'Le jeu'!$E$7*INT(Calculatrice!F293/1000),0)</f>
        <v>0</v>
      </c>
      <c r="H293" s="8">
        <f t="shared" si="21"/>
        <v>-62216</v>
      </c>
      <c r="I293" s="28"/>
      <c r="J293" s="2">
        <f t="shared" si="22"/>
        <v>-62216</v>
      </c>
      <c r="K293" s="28">
        <f t="shared" si="24"/>
        <v>-62216</v>
      </c>
    </row>
    <row r="294" spans="1:11" x14ac:dyDescent="0.25">
      <c r="A294" s="3">
        <f>'Données brutes'!A290+'Données brutes'!B290</f>
        <v>43138</v>
      </c>
      <c r="B294" s="2">
        <f>'Données brutes'!C290*$E$2</f>
        <v>78066</v>
      </c>
      <c r="C294" s="8">
        <f>'Données brutes'!J290*Calculatrice!$C$2+'Données brutes'!K290*Calculatrice!$B$2+'Données brutes'!L290+'Données brutes'!N290*Calculatrice!$D$2</f>
        <v>16016</v>
      </c>
      <c r="D294" s="2">
        <f t="shared" si="23"/>
        <v>-62050</v>
      </c>
      <c r="E294" s="8">
        <f>IF(ABS(D294)&lt;'Le jeu'!$E$6*1000,D294,SIGN(D294)*'Le jeu'!$E$6*1000)</f>
        <v>0</v>
      </c>
      <c r="F294" s="8">
        <f t="shared" si="20"/>
        <v>-62050</v>
      </c>
      <c r="G294" s="28">
        <f>IF(F294&lt;0,'Le jeu'!$E$7*INT(Calculatrice!F294/1000),0)</f>
        <v>0</v>
      </c>
      <c r="H294" s="8">
        <f t="shared" si="21"/>
        <v>-62050</v>
      </c>
      <c r="I294" s="28"/>
      <c r="J294" s="2">
        <f t="shared" si="22"/>
        <v>-62050</v>
      </c>
      <c r="K294" s="28">
        <f t="shared" si="24"/>
        <v>-62050</v>
      </c>
    </row>
    <row r="295" spans="1:11" x14ac:dyDescent="0.25">
      <c r="A295" s="3">
        <f>'Données brutes'!A291+'Données brutes'!B291</f>
        <v>43138.020833333336</v>
      </c>
      <c r="B295" s="2">
        <f>'Données brutes'!C291*$E$2</f>
        <v>76262</v>
      </c>
      <c r="C295" s="8">
        <f>'Données brutes'!J291*Calculatrice!$C$2+'Données brutes'!K291*Calculatrice!$B$2+'Données brutes'!L291+'Données brutes'!N291*Calculatrice!$D$2</f>
        <v>15365</v>
      </c>
      <c r="D295" s="2">
        <f t="shared" si="23"/>
        <v>-60897</v>
      </c>
      <c r="E295" s="8">
        <f>IF(ABS(D295)&lt;'Le jeu'!$E$6*1000,D295,SIGN(D295)*'Le jeu'!$E$6*1000)</f>
        <v>0</v>
      </c>
      <c r="F295" s="8">
        <f t="shared" ref="F295:F358" si="25">D295-E295</f>
        <v>-60897</v>
      </c>
      <c r="G295" s="28">
        <f>IF(F295&lt;0,'Le jeu'!$E$7*INT(Calculatrice!F295/1000),0)</f>
        <v>0</v>
      </c>
      <c r="H295" s="8">
        <f t="shared" ref="H295:H358" si="26">F295-G295</f>
        <v>-60897</v>
      </c>
      <c r="I295" s="28"/>
      <c r="J295" s="2">
        <f t="shared" ref="J295:J358" si="27">H295-(I295-I296)*1000000/0.5</f>
        <v>-60897</v>
      </c>
      <c r="K295" s="28">
        <f t="shared" si="24"/>
        <v>-60897</v>
      </c>
    </row>
    <row r="296" spans="1:11" x14ac:dyDescent="0.25">
      <c r="A296" s="3">
        <f>'Données brutes'!A292+'Données brutes'!B292</f>
        <v>43138.041666666664</v>
      </c>
      <c r="B296" s="2">
        <f>'Données brutes'!C292*$E$2</f>
        <v>73596</v>
      </c>
      <c r="C296" s="8">
        <f>'Données brutes'!J292*Calculatrice!$C$2+'Données brutes'!K292*Calculatrice!$B$2+'Données brutes'!L292+'Données brutes'!N292*Calculatrice!$D$2</f>
        <v>13908</v>
      </c>
      <c r="D296" s="2">
        <f t="shared" si="23"/>
        <v>-59688</v>
      </c>
      <c r="E296" s="8">
        <f>IF(ABS(D296)&lt;'Le jeu'!$E$6*1000,D296,SIGN(D296)*'Le jeu'!$E$6*1000)</f>
        <v>0</v>
      </c>
      <c r="F296" s="8">
        <f t="shared" si="25"/>
        <v>-59688</v>
      </c>
      <c r="G296" s="28">
        <f>IF(F296&lt;0,'Le jeu'!$E$7*INT(Calculatrice!F296/1000),0)</f>
        <v>0</v>
      </c>
      <c r="H296" s="8">
        <f t="shared" si="26"/>
        <v>-59688</v>
      </c>
      <c r="I296" s="28"/>
      <c r="J296" s="2">
        <f t="shared" si="27"/>
        <v>-59688</v>
      </c>
      <c r="K296" s="28">
        <f t="shared" si="24"/>
        <v>-59688</v>
      </c>
    </row>
    <row r="297" spans="1:11" x14ac:dyDescent="0.25">
      <c r="A297" s="3">
        <f>'Données brutes'!A293+'Données brutes'!B293</f>
        <v>43138.0625</v>
      </c>
      <c r="B297" s="2">
        <f>'Données brutes'!C293*$E$2</f>
        <v>74047</v>
      </c>
      <c r="C297" s="8">
        <f>'Données brutes'!J293*Calculatrice!$C$2+'Données brutes'!K293*Calculatrice!$B$2+'Données brutes'!L293+'Données brutes'!N293*Calculatrice!$D$2</f>
        <v>13499</v>
      </c>
      <c r="D297" s="2">
        <f t="shared" si="23"/>
        <v>-60548</v>
      </c>
      <c r="E297" s="8">
        <f>IF(ABS(D297)&lt;'Le jeu'!$E$6*1000,D297,SIGN(D297)*'Le jeu'!$E$6*1000)</f>
        <v>0</v>
      </c>
      <c r="F297" s="8">
        <f t="shared" si="25"/>
        <v>-60548</v>
      </c>
      <c r="G297" s="28">
        <f>IF(F297&lt;0,'Le jeu'!$E$7*INT(Calculatrice!F297/1000),0)</f>
        <v>0</v>
      </c>
      <c r="H297" s="8">
        <f t="shared" si="26"/>
        <v>-60548</v>
      </c>
      <c r="I297" s="28"/>
      <c r="J297" s="2">
        <f t="shared" si="27"/>
        <v>-60548</v>
      </c>
      <c r="K297" s="28">
        <f t="shared" si="24"/>
        <v>-60548</v>
      </c>
    </row>
    <row r="298" spans="1:11" x14ac:dyDescent="0.25">
      <c r="A298" s="3">
        <f>'Données brutes'!A294+'Données brutes'!B294</f>
        <v>43138.083333333336</v>
      </c>
      <c r="B298" s="2">
        <f>'Données brutes'!C294*$E$2</f>
        <v>73460</v>
      </c>
      <c r="C298" s="8">
        <f>'Données brutes'!J294*Calculatrice!$C$2+'Données brutes'!K294*Calculatrice!$B$2+'Données brutes'!L294+'Données brutes'!N294*Calculatrice!$D$2</f>
        <v>13560</v>
      </c>
      <c r="D298" s="2">
        <f t="shared" si="23"/>
        <v>-59900</v>
      </c>
      <c r="E298" s="8">
        <f>IF(ABS(D298)&lt;'Le jeu'!$E$6*1000,D298,SIGN(D298)*'Le jeu'!$E$6*1000)</f>
        <v>0</v>
      </c>
      <c r="F298" s="8">
        <f t="shared" si="25"/>
        <v>-59900</v>
      </c>
      <c r="G298" s="28">
        <f>IF(F298&lt;0,'Le jeu'!$E$7*INT(Calculatrice!F298/1000),0)</f>
        <v>0</v>
      </c>
      <c r="H298" s="8">
        <f t="shared" si="26"/>
        <v>-59900</v>
      </c>
      <c r="I298" s="28"/>
      <c r="J298" s="2">
        <f t="shared" si="27"/>
        <v>-59900</v>
      </c>
      <c r="K298" s="28">
        <f t="shared" si="24"/>
        <v>-59900</v>
      </c>
    </row>
    <row r="299" spans="1:11" x14ac:dyDescent="0.25">
      <c r="A299" s="3">
        <f>'Données brutes'!A295+'Données brutes'!B295</f>
        <v>43138.104166666664</v>
      </c>
      <c r="B299" s="2">
        <f>'Données brutes'!C295*$E$2</f>
        <v>72951</v>
      </c>
      <c r="C299" s="8">
        <f>'Données brutes'!J295*Calculatrice!$C$2+'Données brutes'!K295*Calculatrice!$B$2+'Données brutes'!L295+'Données brutes'!N295*Calculatrice!$D$2</f>
        <v>12687</v>
      </c>
      <c r="D299" s="2">
        <f t="shared" si="23"/>
        <v>-60264</v>
      </c>
      <c r="E299" s="8">
        <f>IF(ABS(D299)&lt;'Le jeu'!$E$6*1000,D299,SIGN(D299)*'Le jeu'!$E$6*1000)</f>
        <v>0</v>
      </c>
      <c r="F299" s="8">
        <f t="shared" si="25"/>
        <v>-60264</v>
      </c>
      <c r="G299" s="28">
        <f>IF(F299&lt;0,'Le jeu'!$E$7*INT(Calculatrice!F299/1000),0)</f>
        <v>0</v>
      </c>
      <c r="H299" s="8">
        <f t="shared" si="26"/>
        <v>-60264</v>
      </c>
      <c r="I299" s="28"/>
      <c r="J299" s="2">
        <f t="shared" si="27"/>
        <v>-60264</v>
      </c>
      <c r="K299" s="28">
        <f t="shared" si="24"/>
        <v>-60264</v>
      </c>
    </row>
    <row r="300" spans="1:11" x14ac:dyDescent="0.25">
      <c r="A300" s="3">
        <f>'Données brutes'!A296+'Données brutes'!B296</f>
        <v>43138.125</v>
      </c>
      <c r="B300" s="2">
        <f>'Données brutes'!C296*$E$2</f>
        <v>71040</v>
      </c>
      <c r="C300" s="8">
        <f>'Données brutes'!J296*Calculatrice!$C$2+'Données brutes'!K296*Calculatrice!$B$2+'Données brutes'!L296+'Données brutes'!N296*Calculatrice!$D$2</f>
        <v>12136</v>
      </c>
      <c r="D300" s="2">
        <f t="shared" si="23"/>
        <v>-58904</v>
      </c>
      <c r="E300" s="8">
        <f>IF(ABS(D300)&lt;'Le jeu'!$E$6*1000,D300,SIGN(D300)*'Le jeu'!$E$6*1000)</f>
        <v>0</v>
      </c>
      <c r="F300" s="8">
        <f t="shared" si="25"/>
        <v>-58904</v>
      </c>
      <c r="G300" s="28">
        <f>IF(F300&lt;0,'Le jeu'!$E$7*INT(Calculatrice!F300/1000),0)</f>
        <v>0</v>
      </c>
      <c r="H300" s="8">
        <f t="shared" si="26"/>
        <v>-58904</v>
      </c>
      <c r="I300" s="28"/>
      <c r="J300" s="2">
        <f t="shared" si="27"/>
        <v>-58904</v>
      </c>
      <c r="K300" s="28">
        <f t="shared" si="24"/>
        <v>-58904</v>
      </c>
    </row>
    <row r="301" spans="1:11" x14ac:dyDescent="0.25">
      <c r="A301" s="3">
        <f>'Données brutes'!A297+'Données brutes'!B297</f>
        <v>43138.145833333336</v>
      </c>
      <c r="B301" s="2">
        <f>'Données brutes'!C297*$E$2</f>
        <v>70022</v>
      </c>
      <c r="C301" s="8">
        <f>'Données brutes'!J297*Calculatrice!$C$2+'Données brutes'!K297*Calculatrice!$B$2+'Données brutes'!L297+'Données brutes'!N297*Calculatrice!$D$2</f>
        <v>12222</v>
      </c>
      <c r="D301" s="2">
        <f t="shared" si="23"/>
        <v>-57800</v>
      </c>
      <c r="E301" s="8">
        <f>IF(ABS(D301)&lt;'Le jeu'!$E$6*1000,D301,SIGN(D301)*'Le jeu'!$E$6*1000)</f>
        <v>0</v>
      </c>
      <c r="F301" s="8">
        <f t="shared" si="25"/>
        <v>-57800</v>
      </c>
      <c r="G301" s="28">
        <f>IF(F301&lt;0,'Le jeu'!$E$7*INT(Calculatrice!F301/1000),0)</f>
        <v>0</v>
      </c>
      <c r="H301" s="8">
        <f t="shared" si="26"/>
        <v>-57800</v>
      </c>
      <c r="I301" s="28"/>
      <c r="J301" s="2">
        <f t="shared" si="27"/>
        <v>-57800</v>
      </c>
      <c r="K301" s="28">
        <f t="shared" si="24"/>
        <v>-57800</v>
      </c>
    </row>
    <row r="302" spans="1:11" x14ac:dyDescent="0.25">
      <c r="A302" s="3">
        <f>'Données brutes'!A298+'Données brutes'!B298</f>
        <v>43138.166666666664</v>
      </c>
      <c r="B302" s="2">
        <f>'Données brutes'!C298*$E$2</f>
        <v>69040</v>
      </c>
      <c r="C302" s="8">
        <f>'Données brutes'!J298*Calculatrice!$C$2+'Données brutes'!K298*Calculatrice!$B$2+'Données brutes'!L298+'Données brutes'!N298*Calculatrice!$D$2</f>
        <v>12115</v>
      </c>
      <c r="D302" s="2">
        <f t="shared" si="23"/>
        <v>-56925</v>
      </c>
      <c r="E302" s="8">
        <f>IF(ABS(D302)&lt;'Le jeu'!$E$6*1000,D302,SIGN(D302)*'Le jeu'!$E$6*1000)</f>
        <v>0</v>
      </c>
      <c r="F302" s="8">
        <f t="shared" si="25"/>
        <v>-56925</v>
      </c>
      <c r="G302" s="28">
        <f>IF(F302&lt;0,'Le jeu'!$E$7*INT(Calculatrice!F302/1000),0)</f>
        <v>0</v>
      </c>
      <c r="H302" s="8">
        <f t="shared" si="26"/>
        <v>-56925</v>
      </c>
      <c r="I302" s="28"/>
      <c r="J302" s="2">
        <f t="shared" si="27"/>
        <v>-56925</v>
      </c>
      <c r="K302" s="28">
        <f t="shared" si="24"/>
        <v>-56925</v>
      </c>
    </row>
    <row r="303" spans="1:11" x14ac:dyDescent="0.25">
      <c r="A303" s="3">
        <f>'Données brutes'!A299+'Données brutes'!B299</f>
        <v>43138.1875</v>
      </c>
      <c r="B303" s="2">
        <f>'Données brutes'!C299*$E$2</f>
        <v>69115</v>
      </c>
      <c r="C303" s="8">
        <f>'Données brutes'!J299*Calculatrice!$C$2+'Données brutes'!K299*Calculatrice!$B$2+'Données brutes'!L299+'Données brutes'!N299*Calculatrice!$D$2</f>
        <v>12495</v>
      </c>
      <c r="D303" s="2">
        <f t="shared" si="23"/>
        <v>-56620</v>
      </c>
      <c r="E303" s="8">
        <f>IF(ABS(D303)&lt;'Le jeu'!$E$6*1000,D303,SIGN(D303)*'Le jeu'!$E$6*1000)</f>
        <v>0</v>
      </c>
      <c r="F303" s="8">
        <f t="shared" si="25"/>
        <v>-56620</v>
      </c>
      <c r="G303" s="28">
        <f>IF(F303&lt;0,'Le jeu'!$E$7*INT(Calculatrice!F303/1000),0)</f>
        <v>0</v>
      </c>
      <c r="H303" s="8">
        <f t="shared" si="26"/>
        <v>-56620</v>
      </c>
      <c r="I303" s="28"/>
      <c r="J303" s="2">
        <f t="shared" si="27"/>
        <v>-56620</v>
      </c>
      <c r="K303" s="28">
        <f t="shared" si="24"/>
        <v>-56620</v>
      </c>
    </row>
    <row r="304" spans="1:11" x14ac:dyDescent="0.25">
      <c r="A304" s="3">
        <f>'Données brutes'!A300+'Données brutes'!B300</f>
        <v>43138.208333333336</v>
      </c>
      <c r="B304" s="2">
        <f>'Données brutes'!C300*$E$2</f>
        <v>69305</v>
      </c>
      <c r="C304" s="8">
        <f>'Données brutes'!J300*Calculatrice!$C$2+'Données brutes'!K300*Calculatrice!$B$2+'Données brutes'!L300+'Données brutes'!N300*Calculatrice!$D$2</f>
        <v>12701</v>
      </c>
      <c r="D304" s="2">
        <f t="shared" si="23"/>
        <v>-56604</v>
      </c>
      <c r="E304" s="8">
        <f>IF(ABS(D304)&lt;'Le jeu'!$E$6*1000,D304,SIGN(D304)*'Le jeu'!$E$6*1000)</f>
        <v>0</v>
      </c>
      <c r="F304" s="8">
        <f t="shared" si="25"/>
        <v>-56604</v>
      </c>
      <c r="G304" s="28">
        <f>IF(F304&lt;0,'Le jeu'!$E$7*INT(Calculatrice!F304/1000),0)</f>
        <v>0</v>
      </c>
      <c r="H304" s="8">
        <f t="shared" si="26"/>
        <v>-56604</v>
      </c>
      <c r="I304" s="28"/>
      <c r="J304" s="2">
        <f t="shared" si="27"/>
        <v>-56604</v>
      </c>
      <c r="K304" s="28">
        <f t="shared" si="24"/>
        <v>-56604</v>
      </c>
    </row>
    <row r="305" spans="1:11" x14ac:dyDescent="0.25">
      <c r="A305" s="3">
        <f>'Données brutes'!A301+'Données brutes'!B301</f>
        <v>43138.229166666664</v>
      </c>
      <c r="B305" s="2">
        <f>'Données brutes'!C301*$E$2</f>
        <v>71352</v>
      </c>
      <c r="C305" s="8">
        <f>'Données brutes'!J301*Calculatrice!$C$2+'Données brutes'!K301*Calculatrice!$B$2+'Données brutes'!L301+'Données brutes'!N301*Calculatrice!$D$2</f>
        <v>12828</v>
      </c>
      <c r="D305" s="2">
        <f t="shared" si="23"/>
        <v>-58524</v>
      </c>
      <c r="E305" s="8">
        <f>IF(ABS(D305)&lt;'Le jeu'!$E$6*1000,D305,SIGN(D305)*'Le jeu'!$E$6*1000)</f>
        <v>0</v>
      </c>
      <c r="F305" s="8">
        <f t="shared" si="25"/>
        <v>-58524</v>
      </c>
      <c r="G305" s="28">
        <f>IF(F305&lt;0,'Le jeu'!$E$7*INT(Calculatrice!F305/1000),0)</f>
        <v>0</v>
      </c>
      <c r="H305" s="8">
        <f t="shared" si="26"/>
        <v>-58524</v>
      </c>
      <c r="I305" s="28"/>
      <c r="J305" s="2">
        <f t="shared" si="27"/>
        <v>-58524</v>
      </c>
      <c r="K305" s="28">
        <f t="shared" si="24"/>
        <v>-58524</v>
      </c>
    </row>
    <row r="306" spans="1:11" x14ac:dyDescent="0.25">
      <c r="A306" s="3">
        <f>'Données brutes'!A302+'Données brutes'!B302</f>
        <v>43138.25</v>
      </c>
      <c r="B306" s="2">
        <f>'Données brutes'!C302*$E$2</f>
        <v>72993</v>
      </c>
      <c r="C306" s="8">
        <f>'Données brutes'!J302*Calculatrice!$C$2+'Données brutes'!K302*Calculatrice!$B$2+'Données brutes'!L302+'Données brutes'!N302*Calculatrice!$D$2</f>
        <v>12918</v>
      </c>
      <c r="D306" s="2">
        <f t="shared" si="23"/>
        <v>-60075</v>
      </c>
      <c r="E306" s="8">
        <f>IF(ABS(D306)&lt;'Le jeu'!$E$6*1000,D306,SIGN(D306)*'Le jeu'!$E$6*1000)</f>
        <v>0</v>
      </c>
      <c r="F306" s="8">
        <f t="shared" si="25"/>
        <v>-60075</v>
      </c>
      <c r="G306" s="28">
        <f>IF(F306&lt;0,'Le jeu'!$E$7*INT(Calculatrice!F306/1000),0)</f>
        <v>0</v>
      </c>
      <c r="H306" s="8">
        <f t="shared" si="26"/>
        <v>-60075</v>
      </c>
      <c r="I306" s="28"/>
      <c r="J306" s="2">
        <f t="shared" si="27"/>
        <v>-60075</v>
      </c>
      <c r="K306" s="28">
        <f t="shared" si="24"/>
        <v>-60075</v>
      </c>
    </row>
    <row r="307" spans="1:11" x14ac:dyDescent="0.25">
      <c r="A307" s="3">
        <f>'Données brutes'!A303+'Données brutes'!B303</f>
        <v>43138.270833333336</v>
      </c>
      <c r="B307" s="2">
        <f>'Données brutes'!C303*$E$2</f>
        <v>76624</v>
      </c>
      <c r="C307" s="8">
        <f>'Données brutes'!J303*Calculatrice!$C$2+'Données brutes'!K303*Calculatrice!$B$2+'Données brutes'!L303+'Données brutes'!N303*Calculatrice!$D$2</f>
        <v>13129</v>
      </c>
      <c r="D307" s="2">
        <f t="shared" si="23"/>
        <v>-63495</v>
      </c>
      <c r="E307" s="8">
        <f>IF(ABS(D307)&lt;'Le jeu'!$E$6*1000,D307,SIGN(D307)*'Le jeu'!$E$6*1000)</f>
        <v>0</v>
      </c>
      <c r="F307" s="8">
        <f t="shared" si="25"/>
        <v>-63495</v>
      </c>
      <c r="G307" s="28">
        <f>IF(F307&lt;0,'Le jeu'!$E$7*INT(Calculatrice!F307/1000),0)</f>
        <v>0</v>
      </c>
      <c r="H307" s="8">
        <f t="shared" si="26"/>
        <v>-63495</v>
      </c>
      <c r="I307" s="28"/>
      <c r="J307" s="2">
        <f t="shared" si="27"/>
        <v>-63495</v>
      </c>
      <c r="K307" s="28">
        <f t="shared" si="24"/>
        <v>-63495</v>
      </c>
    </row>
    <row r="308" spans="1:11" x14ac:dyDescent="0.25">
      <c r="A308" s="3">
        <f>'Données brutes'!A304+'Données brutes'!B304</f>
        <v>43138.291666666664</v>
      </c>
      <c r="B308" s="2">
        <f>'Données brutes'!C304*$E$2</f>
        <v>79665</v>
      </c>
      <c r="C308" s="8">
        <f>'Données brutes'!J304*Calculatrice!$C$2+'Données brutes'!K304*Calculatrice!$B$2+'Données brutes'!L304+'Données brutes'!N304*Calculatrice!$D$2</f>
        <v>15349</v>
      </c>
      <c r="D308" s="2">
        <f t="shared" si="23"/>
        <v>-64316</v>
      </c>
      <c r="E308" s="8">
        <f>IF(ABS(D308)&lt;'Le jeu'!$E$6*1000,D308,SIGN(D308)*'Le jeu'!$E$6*1000)</f>
        <v>0</v>
      </c>
      <c r="F308" s="8">
        <f t="shared" si="25"/>
        <v>-64316</v>
      </c>
      <c r="G308" s="28">
        <f>IF(F308&lt;0,'Le jeu'!$E$7*INT(Calculatrice!F308/1000),0)</f>
        <v>0</v>
      </c>
      <c r="H308" s="8">
        <f t="shared" si="26"/>
        <v>-64316</v>
      </c>
      <c r="I308" s="28"/>
      <c r="J308" s="2">
        <f t="shared" si="27"/>
        <v>-64316</v>
      </c>
      <c r="K308" s="28">
        <f t="shared" si="24"/>
        <v>-64316</v>
      </c>
    </row>
    <row r="309" spans="1:11" x14ac:dyDescent="0.25">
      <c r="A309" s="3">
        <f>'Données brutes'!A305+'Données brutes'!B305</f>
        <v>43138.3125</v>
      </c>
      <c r="B309" s="2">
        <f>'Données brutes'!C305*$E$2</f>
        <v>82716</v>
      </c>
      <c r="C309" s="8">
        <f>'Données brutes'!J305*Calculatrice!$C$2+'Données brutes'!K305*Calculatrice!$B$2+'Données brutes'!L305+'Données brutes'!N305*Calculatrice!$D$2</f>
        <v>18356</v>
      </c>
      <c r="D309" s="2">
        <f t="shared" si="23"/>
        <v>-64360</v>
      </c>
      <c r="E309" s="8">
        <f>IF(ABS(D309)&lt;'Le jeu'!$E$6*1000,D309,SIGN(D309)*'Le jeu'!$E$6*1000)</f>
        <v>0</v>
      </c>
      <c r="F309" s="8">
        <f t="shared" si="25"/>
        <v>-64360</v>
      </c>
      <c r="G309" s="28">
        <f>IF(F309&lt;0,'Le jeu'!$E$7*INT(Calculatrice!F309/1000),0)</f>
        <v>0</v>
      </c>
      <c r="H309" s="8">
        <f t="shared" si="26"/>
        <v>-64360</v>
      </c>
      <c r="I309" s="28"/>
      <c r="J309" s="2">
        <f t="shared" si="27"/>
        <v>-64360</v>
      </c>
      <c r="K309" s="28">
        <f t="shared" si="24"/>
        <v>-64360</v>
      </c>
    </row>
    <row r="310" spans="1:11" x14ac:dyDescent="0.25">
      <c r="A310" s="3">
        <f>'Données brutes'!A306+'Données brutes'!B306</f>
        <v>43138.333333333336</v>
      </c>
      <c r="B310" s="2">
        <f>'Données brutes'!C306*$E$2</f>
        <v>84033</v>
      </c>
      <c r="C310" s="8">
        <f>'Données brutes'!J306*Calculatrice!$C$2+'Données brutes'!K306*Calculatrice!$B$2+'Données brutes'!L306+'Données brutes'!N306*Calculatrice!$D$2</f>
        <v>19702</v>
      </c>
      <c r="D310" s="2">
        <f t="shared" si="23"/>
        <v>-64331</v>
      </c>
      <c r="E310" s="8">
        <f>IF(ABS(D310)&lt;'Le jeu'!$E$6*1000,D310,SIGN(D310)*'Le jeu'!$E$6*1000)</f>
        <v>0</v>
      </c>
      <c r="F310" s="8">
        <f t="shared" si="25"/>
        <v>-64331</v>
      </c>
      <c r="G310" s="28">
        <f>IF(F310&lt;0,'Le jeu'!$E$7*INT(Calculatrice!F310/1000),0)</f>
        <v>0</v>
      </c>
      <c r="H310" s="8">
        <f t="shared" si="26"/>
        <v>-64331</v>
      </c>
      <c r="I310" s="28"/>
      <c r="J310" s="2">
        <f t="shared" si="27"/>
        <v>-64331</v>
      </c>
      <c r="K310" s="28">
        <f t="shared" si="24"/>
        <v>-64331</v>
      </c>
    </row>
    <row r="311" spans="1:11" x14ac:dyDescent="0.25">
      <c r="A311" s="3">
        <f>'Données brutes'!A307+'Données brutes'!B307</f>
        <v>43138.354166666664</v>
      </c>
      <c r="B311" s="2">
        <f>'Données brutes'!C307*$E$2</f>
        <v>84342</v>
      </c>
      <c r="C311" s="8">
        <f>'Données brutes'!J307*Calculatrice!$C$2+'Données brutes'!K307*Calculatrice!$B$2+'Données brutes'!L307+'Données brutes'!N307*Calculatrice!$D$2</f>
        <v>19593</v>
      </c>
      <c r="D311" s="2">
        <f t="shared" si="23"/>
        <v>-64749</v>
      </c>
      <c r="E311" s="8">
        <f>IF(ABS(D311)&lt;'Le jeu'!$E$6*1000,D311,SIGN(D311)*'Le jeu'!$E$6*1000)</f>
        <v>0</v>
      </c>
      <c r="F311" s="8">
        <f t="shared" si="25"/>
        <v>-64749</v>
      </c>
      <c r="G311" s="28">
        <f>IF(F311&lt;0,'Le jeu'!$E$7*INT(Calculatrice!F311/1000),0)</f>
        <v>0</v>
      </c>
      <c r="H311" s="8">
        <f t="shared" si="26"/>
        <v>-64749</v>
      </c>
      <c r="I311" s="28"/>
      <c r="J311" s="2">
        <f t="shared" si="27"/>
        <v>-64749</v>
      </c>
      <c r="K311" s="28">
        <f t="shared" si="24"/>
        <v>-64749</v>
      </c>
    </row>
    <row r="312" spans="1:11" x14ac:dyDescent="0.25">
      <c r="A312" s="3">
        <f>'Données brutes'!A308+'Données brutes'!B308</f>
        <v>43138.375</v>
      </c>
      <c r="B312" s="2">
        <f>'Données brutes'!C308*$E$2</f>
        <v>85467</v>
      </c>
      <c r="C312" s="8">
        <f>'Données brutes'!J308*Calculatrice!$C$2+'Données brutes'!K308*Calculatrice!$B$2+'Données brutes'!L308+'Données brutes'!N308*Calculatrice!$D$2</f>
        <v>20326</v>
      </c>
      <c r="D312" s="2">
        <f t="shared" si="23"/>
        <v>-65141</v>
      </c>
      <c r="E312" s="8">
        <f>IF(ABS(D312)&lt;'Le jeu'!$E$6*1000,D312,SIGN(D312)*'Le jeu'!$E$6*1000)</f>
        <v>0</v>
      </c>
      <c r="F312" s="8">
        <f t="shared" si="25"/>
        <v>-65141</v>
      </c>
      <c r="G312" s="28">
        <f>IF(F312&lt;0,'Le jeu'!$E$7*INT(Calculatrice!F312/1000),0)</f>
        <v>0</v>
      </c>
      <c r="H312" s="8">
        <f t="shared" si="26"/>
        <v>-65141</v>
      </c>
      <c r="I312" s="28"/>
      <c r="J312" s="2">
        <f t="shared" si="27"/>
        <v>-65141</v>
      </c>
      <c r="K312" s="28">
        <f t="shared" si="24"/>
        <v>-65141</v>
      </c>
    </row>
    <row r="313" spans="1:11" x14ac:dyDescent="0.25">
      <c r="A313" s="3">
        <f>'Données brutes'!A309+'Données brutes'!B309</f>
        <v>43138.395833333336</v>
      </c>
      <c r="B313" s="2">
        <f>'Données brutes'!C309*$E$2</f>
        <v>85908</v>
      </c>
      <c r="C313" s="8">
        <f>'Données brutes'!J309*Calculatrice!$C$2+'Données brutes'!K309*Calculatrice!$B$2+'Données brutes'!L309+'Données brutes'!N309*Calculatrice!$D$2</f>
        <v>20524</v>
      </c>
      <c r="D313" s="2">
        <f t="shared" si="23"/>
        <v>-65384</v>
      </c>
      <c r="E313" s="8">
        <f>IF(ABS(D313)&lt;'Le jeu'!$E$6*1000,D313,SIGN(D313)*'Le jeu'!$E$6*1000)</f>
        <v>0</v>
      </c>
      <c r="F313" s="8">
        <f t="shared" si="25"/>
        <v>-65384</v>
      </c>
      <c r="G313" s="28">
        <f>IF(F313&lt;0,'Le jeu'!$E$7*INT(Calculatrice!F313/1000),0)</f>
        <v>0</v>
      </c>
      <c r="H313" s="8">
        <f t="shared" si="26"/>
        <v>-65384</v>
      </c>
      <c r="I313" s="28"/>
      <c r="J313" s="2">
        <f t="shared" si="27"/>
        <v>-65384</v>
      </c>
      <c r="K313" s="28">
        <f t="shared" si="24"/>
        <v>-65384</v>
      </c>
    </row>
    <row r="314" spans="1:11" x14ac:dyDescent="0.25">
      <c r="A314" s="3">
        <f>'Données brutes'!A310+'Données brutes'!B310</f>
        <v>43138.416666666664</v>
      </c>
      <c r="B314" s="2">
        <f>'Données brutes'!C310*$E$2</f>
        <v>86294</v>
      </c>
      <c r="C314" s="8">
        <f>'Données brutes'!J310*Calculatrice!$C$2+'Données brutes'!K310*Calculatrice!$B$2+'Données brutes'!L310+'Données brutes'!N310*Calculatrice!$D$2</f>
        <v>20733</v>
      </c>
      <c r="D314" s="2">
        <f t="shared" si="23"/>
        <v>-65561</v>
      </c>
      <c r="E314" s="8">
        <f>IF(ABS(D314)&lt;'Le jeu'!$E$6*1000,D314,SIGN(D314)*'Le jeu'!$E$6*1000)</f>
        <v>0</v>
      </c>
      <c r="F314" s="8">
        <f t="shared" si="25"/>
        <v>-65561</v>
      </c>
      <c r="G314" s="28">
        <f>IF(F314&lt;0,'Le jeu'!$E$7*INT(Calculatrice!F314/1000),0)</f>
        <v>0</v>
      </c>
      <c r="H314" s="8">
        <f t="shared" si="26"/>
        <v>-65561</v>
      </c>
      <c r="I314" s="28"/>
      <c r="J314" s="2">
        <f t="shared" si="27"/>
        <v>-65561</v>
      </c>
      <c r="K314" s="28">
        <f t="shared" si="24"/>
        <v>-65561</v>
      </c>
    </row>
    <row r="315" spans="1:11" x14ac:dyDescent="0.25">
      <c r="A315" s="3">
        <f>'Données brutes'!A311+'Données brutes'!B311</f>
        <v>43138.4375</v>
      </c>
      <c r="B315" s="2">
        <f>'Données brutes'!C311*$E$2</f>
        <v>86340</v>
      </c>
      <c r="C315" s="8">
        <f>'Données brutes'!J311*Calculatrice!$C$2+'Données brutes'!K311*Calculatrice!$B$2+'Données brutes'!L311+'Données brutes'!N311*Calculatrice!$D$2</f>
        <v>20514</v>
      </c>
      <c r="D315" s="2">
        <f t="shared" si="23"/>
        <v>-65826</v>
      </c>
      <c r="E315" s="8">
        <f>IF(ABS(D315)&lt;'Le jeu'!$E$6*1000,D315,SIGN(D315)*'Le jeu'!$E$6*1000)</f>
        <v>0</v>
      </c>
      <c r="F315" s="8">
        <f t="shared" si="25"/>
        <v>-65826</v>
      </c>
      <c r="G315" s="28">
        <f>IF(F315&lt;0,'Le jeu'!$E$7*INT(Calculatrice!F315/1000),0)</f>
        <v>0</v>
      </c>
      <c r="H315" s="8">
        <f t="shared" si="26"/>
        <v>-65826</v>
      </c>
      <c r="I315" s="28"/>
      <c r="J315" s="2">
        <f t="shared" si="27"/>
        <v>-65826</v>
      </c>
      <c r="K315" s="28">
        <f t="shared" si="24"/>
        <v>-65826</v>
      </c>
    </row>
    <row r="316" spans="1:11" x14ac:dyDescent="0.25">
      <c r="A316" s="3">
        <f>'Données brutes'!A312+'Données brutes'!B312</f>
        <v>43138.458333333336</v>
      </c>
      <c r="B316" s="2">
        <f>'Données brutes'!C312*$E$2</f>
        <v>86148</v>
      </c>
      <c r="C316" s="8">
        <f>'Données brutes'!J312*Calculatrice!$C$2+'Données brutes'!K312*Calculatrice!$B$2+'Données brutes'!L312+'Données brutes'!N312*Calculatrice!$D$2</f>
        <v>20252</v>
      </c>
      <c r="D316" s="2">
        <f t="shared" si="23"/>
        <v>-65896</v>
      </c>
      <c r="E316" s="8">
        <f>IF(ABS(D316)&lt;'Le jeu'!$E$6*1000,D316,SIGN(D316)*'Le jeu'!$E$6*1000)</f>
        <v>0</v>
      </c>
      <c r="F316" s="8">
        <f t="shared" si="25"/>
        <v>-65896</v>
      </c>
      <c r="G316" s="28">
        <f>IF(F316&lt;0,'Le jeu'!$E$7*INT(Calculatrice!F316/1000),0)</f>
        <v>0</v>
      </c>
      <c r="H316" s="8">
        <f t="shared" si="26"/>
        <v>-65896</v>
      </c>
      <c r="I316" s="28"/>
      <c r="J316" s="2">
        <f t="shared" si="27"/>
        <v>-65896</v>
      </c>
      <c r="K316" s="28">
        <f t="shared" si="24"/>
        <v>-65896</v>
      </c>
    </row>
    <row r="317" spans="1:11" x14ac:dyDescent="0.25">
      <c r="A317" s="3">
        <f>'Données brutes'!A313+'Données brutes'!B313</f>
        <v>43138.479166666664</v>
      </c>
      <c r="B317" s="2">
        <f>'Données brutes'!C313*$E$2</f>
        <v>86450</v>
      </c>
      <c r="C317" s="8">
        <f>'Données brutes'!J313*Calculatrice!$C$2+'Données brutes'!K313*Calculatrice!$B$2+'Données brutes'!L313+'Données brutes'!N313*Calculatrice!$D$2</f>
        <v>20899</v>
      </c>
      <c r="D317" s="2">
        <f t="shared" si="23"/>
        <v>-65551</v>
      </c>
      <c r="E317" s="8">
        <f>IF(ABS(D317)&lt;'Le jeu'!$E$6*1000,D317,SIGN(D317)*'Le jeu'!$E$6*1000)</f>
        <v>0</v>
      </c>
      <c r="F317" s="8">
        <f t="shared" si="25"/>
        <v>-65551</v>
      </c>
      <c r="G317" s="28">
        <f>IF(F317&lt;0,'Le jeu'!$E$7*INT(Calculatrice!F317/1000),0)</f>
        <v>0</v>
      </c>
      <c r="H317" s="8">
        <f t="shared" si="26"/>
        <v>-65551</v>
      </c>
      <c r="I317" s="28"/>
      <c r="J317" s="2">
        <f t="shared" si="27"/>
        <v>-65551</v>
      </c>
      <c r="K317" s="28">
        <f t="shared" si="24"/>
        <v>-65551</v>
      </c>
    </row>
    <row r="318" spans="1:11" x14ac:dyDescent="0.25">
      <c r="A318" s="3">
        <f>'Données brutes'!A314+'Données brutes'!B314</f>
        <v>43138.5</v>
      </c>
      <c r="B318" s="2">
        <f>'Données brutes'!C314*$E$2</f>
        <v>87008</v>
      </c>
      <c r="C318" s="8">
        <f>'Données brutes'!J314*Calculatrice!$C$2+'Données brutes'!K314*Calculatrice!$B$2+'Données brutes'!L314+'Données brutes'!N314*Calculatrice!$D$2</f>
        <v>20813</v>
      </c>
      <c r="D318" s="2">
        <f t="shared" si="23"/>
        <v>-66195</v>
      </c>
      <c r="E318" s="8">
        <f>IF(ABS(D318)&lt;'Le jeu'!$E$6*1000,D318,SIGN(D318)*'Le jeu'!$E$6*1000)</f>
        <v>0</v>
      </c>
      <c r="F318" s="8">
        <f t="shared" si="25"/>
        <v>-66195</v>
      </c>
      <c r="G318" s="28">
        <f>IF(F318&lt;0,'Le jeu'!$E$7*INT(Calculatrice!F318/1000),0)</f>
        <v>0</v>
      </c>
      <c r="H318" s="8">
        <f t="shared" si="26"/>
        <v>-66195</v>
      </c>
      <c r="I318" s="28"/>
      <c r="J318" s="2">
        <f t="shared" si="27"/>
        <v>-66195</v>
      </c>
      <c r="K318" s="28">
        <f t="shared" si="24"/>
        <v>-66195</v>
      </c>
    </row>
    <row r="319" spans="1:11" x14ac:dyDescent="0.25">
      <c r="A319" s="3">
        <f>'Données brutes'!A315+'Données brutes'!B315</f>
        <v>43138.520833333336</v>
      </c>
      <c r="B319" s="2">
        <f>'Données brutes'!C315*$E$2</f>
        <v>86456</v>
      </c>
      <c r="C319" s="8">
        <f>'Données brutes'!J315*Calculatrice!$C$2+'Données brutes'!K315*Calculatrice!$B$2+'Données brutes'!L315+'Données brutes'!N315*Calculatrice!$D$2</f>
        <v>20011</v>
      </c>
      <c r="D319" s="2">
        <f t="shared" si="23"/>
        <v>-66445</v>
      </c>
      <c r="E319" s="8">
        <f>IF(ABS(D319)&lt;'Le jeu'!$E$6*1000,D319,SIGN(D319)*'Le jeu'!$E$6*1000)</f>
        <v>0</v>
      </c>
      <c r="F319" s="8">
        <f t="shared" si="25"/>
        <v>-66445</v>
      </c>
      <c r="G319" s="28">
        <f>IF(F319&lt;0,'Le jeu'!$E$7*INT(Calculatrice!F319/1000),0)</f>
        <v>0</v>
      </c>
      <c r="H319" s="8">
        <f t="shared" si="26"/>
        <v>-66445</v>
      </c>
      <c r="I319" s="28"/>
      <c r="J319" s="2">
        <f t="shared" si="27"/>
        <v>-66445</v>
      </c>
      <c r="K319" s="28">
        <f t="shared" si="24"/>
        <v>-66445</v>
      </c>
    </row>
    <row r="320" spans="1:11" x14ac:dyDescent="0.25">
      <c r="A320" s="3">
        <f>'Données brutes'!A316+'Données brutes'!B316</f>
        <v>43138.541666666664</v>
      </c>
      <c r="B320" s="2">
        <f>'Données brutes'!C316*$E$2</f>
        <v>86318</v>
      </c>
      <c r="C320" s="8">
        <f>'Données brutes'!J316*Calculatrice!$C$2+'Données brutes'!K316*Calculatrice!$B$2+'Données brutes'!L316+'Données brutes'!N316*Calculatrice!$D$2</f>
        <v>19816</v>
      </c>
      <c r="D320" s="2">
        <f t="shared" si="23"/>
        <v>-66502</v>
      </c>
      <c r="E320" s="8">
        <f>IF(ABS(D320)&lt;'Le jeu'!$E$6*1000,D320,SIGN(D320)*'Le jeu'!$E$6*1000)</f>
        <v>0</v>
      </c>
      <c r="F320" s="8">
        <f t="shared" si="25"/>
        <v>-66502</v>
      </c>
      <c r="G320" s="28">
        <f>IF(F320&lt;0,'Le jeu'!$E$7*INT(Calculatrice!F320/1000),0)</f>
        <v>0</v>
      </c>
      <c r="H320" s="8">
        <f t="shared" si="26"/>
        <v>-66502</v>
      </c>
      <c r="I320" s="28"/>
      <c r="J320" s="2">
        <f t="shared" si="27"/>
        <v>-66502</v>
      </c>
      <c r="K320" s="28">
        <f t="shared" si="24"/>
        <v>-66502</v>
      </c>
    </row>
    <row r="321" spans="1:11" x14ac:dyDescent="0.25">
      <c r="A321" s="3">
        <f>'Données brutes'!A317+'Données brutes'!B317</f>
        <v>43138.5625</v>
      </c>
      <c r="B321" s="2">
        <f>'Données brutes'!C317*$E$2</f>
        <v>85122</v>
      </c>
      <c r="C321" s="8">
        <f>'Données brutes'!J317*Calculatrice!$C$2+'Données brutes'!K317*Calculatrice!$B$2+'Données brutes'!L317+'Données brutes'!N317*Calculatrice!$D$2</f>
        <v>19484</v>
      </c>
      <c r="D321" s="2">
        <f t="shared" si="23"/>
        <v>-65638</v>
      </c>
      <c r="E321" s="8">
        <f>IF(ABS(D321)&lt;'Le jeu'!$E$6*1000,D321,SIGN(D321)*'Le jeu'!$E$6*1000)</f>
        <v>0</v>
      </c>
      <c r="F321" s="8">
        <f t="shared" si="25"/>
        <v>-65638</v>
      </c>
      <c r="G321" s="28">
        <f>IF(F321&lt;0,'Le jeu'!$E$7*INT(Calculatrice!F321/1000),0)</f>
        <v>0</v>
      </c>
      <c r="H321" s="8">
        <f t="shared" si="26"/>
        <v>-65638</v>
      </c>
      <c r="I321" s="28"/>
      <c r="J321" s="2">
        <f t="shared" si="27"/>
        <v>-65638</v>
      </c>
      <c r="K321" s="28">
        <f t="shared" si="24"/>
        <v>-65638</v>
      </c>
    </row>
    <row r="322" spans="1:11" x14ac:dyDescent="0.25">
      <c r="A322" s="3">
        <f>'Données brutes'!A318+'Données brutes'!B318</f>
        <v>43138.583333333336</v>
      </c>
      <c r="B322" s="2">
        <f>'Données brutes'!C318*$E$2</f>
        <v>84459</v>
      </c>
      <c r="C322" s="8">
        <f>'Données brutes'!J318*Calculatrice!$C$2+'Données brutes'!K318*Calculatrice!$B$2+'Données brutes'!L318+'Données brutes'!N318*Calculatrice!$D$2</f>
        <v>18410</v>
      </c>
      <c r="D322" s="2">
        <f t="shared" si="23"/>
        <v>-66049</v>
      </c>
      <c r="E322" s="8">
        <f>IF(ABS(D322)&lt;'Le jeu'!$E$6*1000,D322,SIGN(D322)*'Le jeu'!$E$6*1000)</f>
        <v>0</v>
      </c>
      <c r="F322" s="8">
        <f t="shared" si="25"/>
        <v>-66049</v>
      </c>
      <c r="G322" s="28">
        <f>IF(F322&lt;0,'Le jeu'!$E$7*INT(Calculatrice!F322/1000),0)</f>
        <v>0</v>
      </c>
      <c r="H322" s="8">
        <f t="shared" si="26"/>
        <v>-66049</v>
      </c>
      <c r="I322" s="28"/>
      <c r="J322" s="2">
        <f t="shared" si="27"/>
        <v>-66049</v>
      </c>
      <c r="K322" s="28">
        <f t="shared" si="24"/>
        <v>-66049</v>
      </c>
    </row>
    <row r="323" spans="1:11" x14ac:dyDescent="0.25">
      <c r="A323" s="3">
        <f>'Données brutes'!A319+'Données brutes'!B319</f>
        <v>43138.604166666664</v>
      </c>
      <c r="B323" s="2">
        <f>'Données brutes'!C319*$E$2</f>
        <v>83912</v>
      </c>
      <c r="C323" s="8">
        <f>'Données brutes'!J319*Calculatrice!$C$2+'Données brutes'!K319*Calculatrice!$B$2+'Données brutes'!L319+'Données brutes'!N319*Calculatrice!$D$2</f>
        <v>17500</v>
      </c>
      <c r="D323" s="2">
        <f t="shared" si="23"/>
        <v>-66412</v>
      </c>
      <c r="E323" s="8">
        <f>IF(ABS(D323)&lt;'Le jeu'!$E$6*1000,D323,SIGN(D323)*'Le jeu'!$E$6*1000)</f>
        <v>0</v>
      </c>
      <c r="F323" s="8">
        <f t="shared" si="25"/>
        <v>-66412</v>
      </c>
      <c r="G323" s="28">
        <f>IF(F323&lt;0,'Le jeu'!$E$7*INT(Calculatrice!F323/1000),0)</f>
        <v>0</v>
      </c>
      <c r="H323" s="8">
        <f t="shared" si="26"/>
        <v>-66412</v>
      </c>
      <c r="I323" s="28"/>
      <c r="J323" s="2">
        <f t="shared" si="27"/>
        <v>-66412</v>
      </c>
      <c r="K323" s="28">
        <f t="shared" si="24"/>
        <v>-66412</v>
      </c>
    </row>
    <row r="324" spans="1:11" x14ac:dyDescent="0.25">
      <c r="A324" s="3">
        <f>'Données brutes'!A320+'Données brutes'!B320</f>
        <v>43138.625</v>
      </c>
      <c r="B324" s="2">
        <f>'Données brutes'!C320*$E$2</f>
        <v>82511</v>
      </c>
      <c r="C324" s="8">
        <f>'Données brutes'!J320*Calculatrice!$C$2+'Données brutes'!K320*Calculatrice!$B$2+'Données brutes'!L320+'Données brutes'!N320*Calculatrice!$D$2</f>
        <v>16128</v>
      </c>
      <c r="D324" s="2">
        <f t="shared" si="23"/>
        <v>-66383</v>
      </c>
      <c r="E324" s="8">
        <f>IF(ABS(D324)&lt;'Le jeu'!$E$6*1000,D324,SIGN(D324)*'Le jeu'!$E$6*1000)</f>
        <v>0</v>
      </c>
      <c r="F324" s="8">
        <f t="shared" si="25"/>
        <v>-66383</v>
      </c>
      <c r="G324" s="28">
        <f>IF(F324&lt;0,'Le jeu'!$E$7*INT(Calculatrice!F324/1000),0)</f>
        <v>0</v>
      </c>
      <c r="H324" s="8">
        <f t="shared" si="26"/>
        <v>-66383</v>
      </c>
      <c r="I324" s="28"/>
      <c r="J324" s="2">
        <f t="shared" si="27"/>
        <v>-66383</v>
      </c>
      <c r="K324" s="28">
        <f t="shared" si="24"/>
        <v>-66383</v>
      </c>
    </row>
    <row r="325" spans="1:11" x14ac:dyDescent="0.25">
      <c r="A325" s="3">
        <f>'Données brutes'!A321+'Données brutes'!B321</f>
        <v>43138.645833333336</v>
      </c>
      <c r="B325" s="2">
        <f>'Données brutes'!C321*$E$2</f>
        <v>81662</v>
      </c>
      <c r="C325" s="8">
        <f>'Données brutes'!J321*Calculatrice!$C$2+'Données brutes'!K321*Calculatrice!$B$2+'Données brutes'!L321+'Données brutes'!N321*Calculatrice!$D$2</f>
        <v>16021</v>
      </c>
      <c r="D325" s="2">
        <f t="shared" si="23"/>
        <v>-65641</v>
      </c>
      <c r="E325" s="8">
        <f>IF(ABS(D325)&lt;'Le jeu'!$E$6*1000,D325,SIGN(D325)*'Le jeu'!$E$6*1000)</f>
        <v>0</v>
      </c>
      <c r="F325" s="8">
        <f t="shared" si="25"/>
        <v>-65641</v>
      </c>
      <c r="G325" s="28">
        <f>IF(F325&lt;0,'Le jeu'!$E$7*INT(Calculatrice!F325/1000),0)</f>
        <v>0</v>
      </c>
      <c r="H325" s="8">
        <f t="shared" si="26"/>
        <v>-65641</v>
      </c>
      <c r="I325" s="28"/>
      <c r="J325" s="2">
        <f t="shared" si="27"/>
        <v>-65641</v>
      </c>
      <c r="K325" s="28">
        <f t="shared" si="24"/>
        <v>-65641</v>
      </c>
    </row>
    <row r="326" spans="1:11" x14ac:dyDescent="0.25">
      <c r="A326" s="3">
        <f>'Données brutes'!A322+'Données brutes'!B322</f>
        <v>43138.666666666664</v>
      </c>
      <c r="B326" s="2">
        <f>'Données brutes'!C322*$E$2</f>
        <v>81119</v>
      </c>
      <c r="C326" s="8">
        <f>'Données brutes'!J322*Calculatrice!$C$2+'Données brutes'!K322*Calculatrice!$B$2+'Données brutes'!L322+'Données brutes'!N322*Calculatrice!$D$2</f>
        <v>15864</v>
      </c>
      <c r="D326" s="2">
        <f t="shared" si="23"/>
        <v>-65255</v>
      </c>
      <c r="E326" s="8">
        <f>IF(ABS(D326)&lt;'Le jeu'!$E$6*1000,D326,SIGN(D326)*'Le jeu'!$E$6*1000)</f>
        <v>0</v>
      </c>
      <c r="F326" s="8">
        <f t="shared" si="25"/>
        <v>-65255</v>
      </c>
      <c r="G326" s="28">
        <f>IF(F326&lt;0,'Le jeu'!$E$7*INT(Calculatrice!F326/1000),0)</f>
        <v>0</v>
      </c>
      <c r="H326" s="8">
        <f t="shared" si="26"/>
        <v>-65255</v>
      </c>
      <c r="I326" s="28"/>
      <c r="J326" s="2">
        <f t="shared" si="27"/>
        <v>-65255</v>
      </c>
      <c r="K326" s="28">
        <f t="shared" si="24"/>
        <v>-65255</v>
      </c>
    </row>
    <row r="327" spans="1:11" x14ac:dyDescent="0.25">
      <c r="A327" s="3">
        <f>'Données brutes'!A323+'Données brutes'!B323</f>
        <v>43138.6875</v>
      </c>
      <c r="B327" s="2">
        <f>'Données brutes'!C323*$E$2</f>
        <v>80705</v>
      </c>
      <c r="C327" s="8">
        <f>'Données brutes'!J323*Calculatrice!$C$2+'Données brutes'!K323*Calculatrice!$B$2+'Données brutes'!L323+'Données brutes'!N323*Calculatrice!$D$2</f>
        <v>15545</v>
      </c>
      <c r="D327" s="2">
        <f t="shared" ref="D327:D390" si="28">-(B327-C327)</f>
        <v>-65160</v>
      </c>
      <c r="E327" s="8">
        <f>IF(ABS(D327)&lt;'Le jeu'!$E$6*1000,D327,SIGN(D327)*'Le jeu'!$E$6*1000)</f>
        <v>0</v>
      </c>
      <c r="F327" s="8">
        <f t="shared" si="25"/>
        <v>-65160</v>
      </c>
      <c r="G327" s="28">
        <f>IF(F327&lt;0,'Le jeu'!$E$7*INT(Calculatrice!F327/1000),0)</f>
        <v>0</v>
      </c>
      <c r="H327" s="8">
        <f t="shared" si="26"/>
        <v>-65160</v>
      </c>
      <c r="I327" s="28"/>
      <c r="J327" s="2">
        <f t="shared" si="27"/>
        <v>-65160</v>
      </c>
      <c r="K327" s="28">
        <f t="shared" ref="K327:K390" si="29">IF(J327&lt;0,J327,0)</f>
        <v>-65160</v>
      </c>
    </row>
    <row r="328" spans="1:11" x14ac:dyDescent="0.25">
      <c r="A328" s="3">
        <f>'Données brutes'!A324+'Données brutes'!B324</f>
        <v>43138.708333333336</v>
      </c>
      <c r="B328" s="2">
        <f>'Données brutes'!C324*$E$2</f>
        <v>80564</v>
      </c>
      <c r="C328" s="8">
        <f>'Données brutes'!J324*Calculatrice!$C$2+'Données brutes'!K324*Calculatrice!$B$2+'Données brutes'!L324+'Données brutes'!N324*Calculatrice!$D$2</f>
        <v>15564</v>
      </c>
      <c r="D328" s="2">
        <f t="shared" si="28"/>
        <v>-65000</v>
      </c>
      <c r="E328" s="8">
        <f>IF(ABS(D328)&lt;'Le jeu'!$E$6*1000,D328,SIGN(D328)*'Le jeu'!$E$6*1000)</f>
        <v>0</v>
      </c>
      <c r="F328" s="8">
        <f t="shared" si="25"/>
        <v>-65000</v>
      </c>
      <c r="G328" s="28">
        <f>IF(F328&lt;0,'Le jeu'!$E$7*INT(Calculatrice!F328/1000),0)</f>
        <v>0</v>
      </c>
      <c r="H328" s="8">
        <f t="shared" si="26"/>
        <v>-65000</v>
      </c>
      <c r="I328" s="28"/>
      <c r="J328" s="2">
        <f t="shared" si="27"/>
        <v>-65000</v>
      </c>
      <c r="K328" s="28">
        <f t="shared" si="29"/>
        <v>-65000</v>
      </c>
    </row>
    <row r="329" spans="1:11" x14ac:dyDescent="0.25">
      <c r="A329" s="3">
        <f>'Données brutes'!A325+'Données brutes'!B325</f>
        <v>43138.729166666664</v>
      </c>
      <c r="B329" s="2">
        <f>'Données brutes'!C325*$E$2</f>
        <v>80945</v>
      </c>
      <c r="C329" s="8">
        <f>'Données brutes'!J325*Calculatrice!$C$2+'Données brutes'!K325*Calculatrice!$B$2+'Données brutes'!L325+'Données brutes'!N325*Calculatrice!$D$2</f>
        <v>16477</v>
      </c>
      <c r="D329" s="2">
        <f t="shared" si="28"/>
        <v>-64468</v>
      </c>
      <c r="E329" s="8">
        <f>IF(ABS(D329)&lt;'Le jeu'!$E$6*1000,D329,SIGN(D329)*'Le jeu'!$E$6*1000)</f>
        <v>0</v>
      </c>
      <c r="F329" s="8">
        <f t="shared" si="25"/>
        <v>-64468</v>
      </c>
      <c r="G329" s="28">
        <f>IF(F329&lt;0,'Le jeu'!$E$7*INT(Calculatrice!F329/1000),0)</f>
        <v>0</v>
      </c>
      <c r="H329" s="8">
        <f t="shared" si="26"/>
        <v>-64468</v>
      </c>
      <c r="I329" s="28"/>
      <c r="J329" s="2">
        <f t="shared" si="27"/>
        <v>-64468</v>
      </c>
      <c r="K329" s="28">
        <f t="shared" si="29"/>
        <v>-64468</v>
      </c>
    </row>
    <row r="330" spans="1:11" x14ac:dyDescent="0.25">
      <c r="A330" s="3">
        <f>'Données brutes'!A326+'Données brutes'!B326</f>
        <v>43138.75</v>
      </c>
      <c r="B330" s="2">
        <f>'Données brutes'!C326*$E$2</f>
        <v>82852</v>
      </c>
      <c r="C330" s="8">
        <f>'Données brutes'!J326*Calculatrice!$C$2+'Données brutes'!K326*Calculatrice!$B$2+'Données brutes'!L326+'Données brutes'!N326*Calculatrice!$D$2</f>
        <v>17924</v>
      </c>
      <c r="D330" s="2">
        <f t="shared" si="28"/>
        <v>-64928</v>
      </c>
      <c r="E330" s="8">
        <f>IF(ABS(D330)&lt;'Le jeu'!$E$6*1000,D330,SIGN(D330)*'Le jeu'!$E$6*1000)</f>
        <v>0</v>
      </c>
      <c r="F330" s="8">
        <f t="shared" si="25"/>
        <v>-64928</v>
      </c>
      <c r="G330" s="28">
        <f>IF(F330&lt;0,'Le jeu'!$E$7*INT(Calculatrice!F330/1000),0)</f>
        <v>0</v>
      </c>
      <c r="H330" s="8">
        <f t="shared" si="26"/>
        <v>-64928</v>
      </c>
      <c r="I330" s="28"/>
      <c r="J330" s="2">
        <f t="shared" si="27"/>
        <v>-64928</v>
      </c>
      <c r="K330" s="28">
        <f t="shared" si="29"/>
        <v>-64928</v>
      </c>
    </row>
    <row r="331" spans="1:11" x14ac:dyDescent="0.25">
      <c r="A331" s="3">
        <f>'Données brutes'!A327+'Données brutes'!B327</f>
        <v>43138.770833333336</v>
      </c>
      <c r="B331" s="2">
        <f>'Données brutes'!C327*$E$2</f>
        <v>86439</v>
      </c>
      <c r="C331" s="8">
        <f>'Données brutes'!J327*Calculatrice!$C$2+'Données brutes'!K327*Calculatrice!$B$2+'Données brutes'!L327+'Données brutes'!N327*Calculatrice!$D$2</f>
        <v>17541</v>
      </c>
      <c r="D331" s="2">
        <f t="shared" si="28"/>
        <v>-68898</v>
      </c>
      <c r="E331" s="8">
        <f>IF(ABS(D331)&lt;'Le jeu'!$E$6*1000,D331,SIGN(D331)*'Le jeu'!$E$6*1000)</f>
        <v>0</v>
      </c>
      <c r="F331" s="8">
        <f t="shared" si="25"/>
        <v>-68898</v>
      </c>
      <c r="G331" s="28">
        <f>IF(F331&lt;0,'Le jeu'!$E$7*INT(Calculatrice!F331/1000),0)</f>
        <v>0</v>
      </c>
      <c r="H331" s="8">
        <f t="shared" si="26"/>
        <v>-68898</v>
      </c>
      <c r="I331" s="28"/>
      <c r="J331" s="2">
        <f t="shared" si="27"/>
        <v>-68898</v>
      </c>
      <c r="K331" s="28">
        <f t="shared" si="29"/>
        <v>-68898</v>
      </c>
    </row>
    <row r="332" spans="1:11" x14ac:dyDescent="0.25">
      <c r="A332" s="3">
        <f>'Données brutes'!A328+'Données brutes'!B328</f>
        <v>43138.791666666664</v>
      </c>
      <c r="B332" s="2">
        <f>'Données brutes'!C328*$E$2</f>
        <v>89247</v>
      </c>
      <c r="C332" s="8">
        <f>'Données brutes'!J328*Calculatrice!$C$2+'Données brutes'!K328*Calculatrice!$B$2+'Données brutes'!L328+'Données brutes'!N328*Calculatrice!$D$2</f>
        <v>20068</v>
      </c>
      <c r="D332" s="2">
        <f t="shared" si="28"/>
        <v>-69179</v>
      </c>
      <c r="E332" s="8">
        <f>IF(ABS(D332)&lt;'Le jeu'!$E$6*1000,D332,SIGN(D332)*'Le jeu'!$E$6*1000)</f>
        <v>0</v>
      </c>
      <c r="F332" s="8">
        <f t="shared" si="25"/>
        <v>-69179</v>
      </c>
      <c r="G332" s="28">
        <f>IF(F332&lt;0,'Le jeu'!$E$7*INT(Calculatrice!F332/1000),0)</f>
        <v>0</v>
      </c>
      <c r="H332" s="8">
        <f t="shared" si="26"/>
        <v>-69179</v>
      </c>
      <c r="I332" s="28"/>
      <c r="J332" s="2">
        <f t="shared" si="27"/>
        <v>-69179</v>
      </c>
      <c r="K332" s="28">
        <f t="shared" si="29"/>
        <v>-69179</v>
      </c>
    </row>
    <row r="333" spans="1:11" x14ac:dyDescent="0.25">
      <c r="A333" s="3">
        <f>'Données brutes'!A329+'Données brutes'!B329</f>
        <v>43138.8125</v>
      </c>
      <c r="B333" s="2">
        <f>'Données brutes'!C329*$E$2</f>
        <v>88796</v>
      </c>
      <c r="C333" s="8">
        <f>'Données brutes'!J329*Calculatrice!$C$2+'Données brutes'!K329*Calculatrice!$B$2+'Données brutes'!L329+'Données brutes'!N329*Calculatrice!$D$2</f>
        <v>20404</v>
      </c>
      <c r="D333" s="2">
        <f t="shared" si="28"/>
        <v>-68392</v>
      </c>
      <c r="E333" s="8">
        <f>IF(ABS(D333)&lt;'Le jeu'!$E$6*1000,D333,SIGN(D333)*'Le jeu'!$E$6*1000)</f>
        <v>0</v>
      </c>
      <c r="F333" s="8">
        <f t="shared" si="25"/>
        <v>-68392</v>
      </c>
      <c r="G333" s="28">
        <f>IF(F333&lt;0,'Le jeu'!$E$7*INT(Calculatrice!F333/1000),0)</f>
        <v>0</v>
      </c>
      <c r="H333" s="8">
        <f t="shared" si="26"/>
        <v>-68392</v>
      </c>
      <c r="I333" s="28"/>
      <c r="J333" s="2">
        <f t="shared" si="27"/>
        <v>-68392</v>
      </c>
      <c r="K333" s="28">
        <f t="shared" si="29"/>
        <v>-68392</v>
      </c>
    </row>
    <row r="334" spans="1:11" x14ac:dyDescent="0.25">
      <c r="A334" s="3">
        <f>'Données brutes'!A330+'Données brutes'!B330</f>
        <v>43138.833333333336</v>
      </c>
      <c r="B334" s="2">
        <f>'Données brutes'!C330*$E$2</f>
        <v>86440</v>
      </c>
      <c r="C334" s="8">
        <f>'Données brutes'!J330*Calculatrice!$C$2+'Données brutes'!K330*Calculatrice!$B$2+'Données brutes'!L330+'Données brutes'!N330*Calculatrice!$D$2</f>
        <v>18497</v>
      </c>
      <c r="D334" s="2">
        <f t="shared" si="28"/>
        <v>-67943</v>
      </c>
      <c r="E334" s="8">
        <f>IF(ABS(D334)&lt;'Le jeu'!$E$6*1000,D334,SIGN(D334)*'Le jeu'!$E$6*1000)</f>
        <v>0</v>
      </c>
      <c r="F334" s="8">
        <f t="shared" si="25"/>
        <v>-67943</v>
      </c>
      <c r="G334" s="28">
        <f>IF(F334&lt;0,'Le jeu'!$E$7*INT(Calculatrice!F334/1000),0)</f>
        <v>0</v>
      </c>
      <c r="H334" s="8">
        <f t="shared" si="26"/>
        <v>-67943</v>
      </c>
      <c r="I334" s="28"/>
      <c r="J334" s="2">
        <f t="shared" si="27"/>
        <v>-67943</v>
      </c>
      <c r="K334" s="28">
        <f t="shared" si="29"/>
        <v>-67943</v>
      </c>
    </row>
    <row r="335" spans="1:11" x14ac:dyDescent="0.25">
      <c r="A335" s="3">
        <f>'Données brutes'!A331+'Données brutes'!B331</f>
        <v>43138.854166666664</v>
      </c>
      <c r="B335" s="2">
        <f>'Données brutes'!C331*$E$2</f>
        <v>83984</v>
      </c>
      <c r="C335" s="8">
        <f>'Données brutes'!J331*Calculatrice!$C$2+'Données brutes'!K331*Calculatrice!$B$2+'Données brutes'!L331+'Données brutes'!N331*Calculatrice!$D$2</f>
        <v>19126</v>
      </c>
      <c r="D335" s="2">
        <f t="shared" si="28"/>
        <v>-64858</v>
      </c>
      <c r="E335" s="8">
        <f>IF(ABS(D335)&lt;'Le jeu'!$E$6*1000,D335,SIGN(D335)*'Le jeu'!$E$6*1000)</f>
        <v>0</v>
      </c>
      <c r="F335" s="8">
        <f t="shared" si="25"/>
        <v>-64858</v>
      </c>
      <c r="G335" s="28">
        <f>IF(F335&lt;0,'Le jeu'!$E$7*INT(Calculatrice!F335/1000),0)</f>
        <v>0</v>
      </c>
      <c r="H335" s="8">
        <f t="shared" si="26"/>
        <v>-64858</v>
      </c>
      <c r="I335" s="28"/>
      <c r="J335" s="2">
        <f t="shared" si="27"/>
        <v>-64858</v>
      </c>
      <c r="K335" s="28">
        <f t="shared" si="29"/>
        <v>-64858</v>
      </c>
    </row>
    <row r="336" spans="1:11" x14ac:dyDescent="0.25">
      <c r="A336" s="3">
        <f>'Données brutes'!A332+'Données brutes'!B332</f>
        <v>43138.875</v>
      </c>
      <c r="B336" s="2">
        <f>'Données brutes'!C332*$E$2</f>
        <v>81243</v>
      </c>
      <c r="C336" s="8">
        <f>'Données brutes'!J332*Calculatrice!$C$2+'Données brutes'!K332*Calculatrice!$B$2+'Données brutes'!L332+'Données brutes'!N332*Calculatrice!$D$2</f>
        <v>16930</v>
      </c>
      <c r="D336" s="2">
        <f t="shared" si="28"/>
        <v>-64313</v>
      </c>
      <c r="E336" s="8">
        <f>IF(ABS(D336)&lt;'Le jeu'!$E$6*1000,D336,SIGN(D336)*'Le jeu'!$E$6*1000)</f>
        <v>0</v>
      </c>
      <c r="F336" s="8">
        <f t="shared" si="25"/>
        <v>-64313</v>
      </c>
      <c r="G336" s="28">
        <f>IF(F336&lt;0,'Le jeu'!$E$7*INT(Calculatrice!F336/1000),0)</f>
        <v>0</v>
      </c>
      <c r="H336" s="8">
        <f t="shared" si="26"/>
        <v>-64313</v>
      </c>
      <c r="I336" s="28"/>
      <c r="J336" s="2">
        <f t="shared" si="27"/>
        <v>-64313</v>
      </c>
      <c r="K336" s="28">
        <f t="shared" si="29"/>
        <v>-64313</v>
      </c>
    </row>
    <row r="337" spans="1:11" x14ac:dyDescent="0.25">
      <c r="A337" s="3">
        <f>'Données brutes'!A333+'Données brutes'!B333</f>
        <v>43138.895833333336</v>
      </c>
      <c r="B337" s="2">
        <f>'Données brutes'!C333*$E$2</f>
        <v>79538</v>
      </c>
      <c r="C337" s="8">
        <f>'Données brutes'!J333*Calculatrice!$C$2+'Données brutes'!K333*Calculatrice!$B$2+'Données brutes'!L333+'Données brutes'!N333*Calculatrice!$D$2</f>
        <v>16000</v>
      </c>
      <c r="D337" s="2">
        <f t="shared" si="28"/>
        <v>-63538</v>
      </c>
      <c r="E337" s="8">
        <f>IF(ABS(D337)&lt;'Le jeu'!$E$6*1000,D337,SIGN(D337)*'Le jeu'!$E$6*1000)</f>
        <v>0</v>
      </c>
      <c r="F337" s="8">
        <f t="shared" si="25"/>
        <v>-63538</v>
      </c>
      <c r="G337" s="28">
        <f>IF(F337&lt;0,'Le jeu'!$E$7*INT(Calculatrice!F337/1000),0)</f>
        <v>0</v>
      </c>
      <c r="H337" s="8">
        <f t="shared" si="26"/>
        <v>-63538</v>
      </c>
      <c r="I337" s="28"/>
      <c r="J337" s="2">
        <f t="shared" si="27"/>
        <v>-63538</v>
      </c>
      <c r="K337" s="28">
        <f t="shared" si="29"/>
        <v>-63538</v>
      </c>
    </row>
    <row r="338" spans="1:11" x14ac:dyDescent="0.25">
      <c r="A338" s="3">
        <f>'Données brutes'!A334+'Données brutes'!B334</f>
        <v>43138.916666666664</v>
      </c>
      <c r="B338" s="2">
        <f>'Données brutes'!C334*$E$2</f>
        <v>77865</v>
      </c>
      <c r="C338" s="8">
        <f>'Données brutes'!J334*Calculatrice!$C$2+'Données brutes'!K334*Calculatrice!$B$2+'Données brutes'!L334+'Données brutes'!N334*Calculatrice!$D$2</f>
        <v>13878</v>
      </c>
      <c r="D338" s="2">
        <f t="shared" si="28"/>
        <v>-63987</v>
      </c>
      <c r="E338" s="8">
        <f>IF(ABS(D338)&lt;'Le jeu'!$E$6*1000,D338,SIGN(D338)*'Le jeu'!$E$6*1000)</f>
        <v>0</v>
      </c>
      <c r="F338" s="8">
        <f t="shared" si="25"/>
        <v>-63987</v>
      </c>
      <c r="G338" s="28">
        <f>IF(F338&lt;0,'Le jeu'!$E$7*INT(Calculatrice!F338/1000),0)</f>
        <v>0</v>
      </c>
      <c r="H338" s="8">
        <f t="shared" si="26"/>
        <v>-63987</v>
      </c>
      <c r="I338" s="28"/>
      <c r="J338" s="2">
        <f t="shared" si="27"/>
        <v>-63987</v>
      </c>
      <c r="K338" s="28">
        <f t="shared" si="29"/>
        <v>-63987</v>
      </c>
    </row>
    <row r="339" spans="1:11" x14ac:dyDescent="0.25">
      <c r="A339" s="3">
        <f>'Données brutes'!A335+'Données brutes'!B335</f>
        <v>43138.9375</v>
      </c>
      <c r="B339" s="2">
        <f>'Données brutes'!C335*$E$2</f>
        <v>78126</v>
      </c>
      <c r="C339" s="8">
        <f>'Données brutes'!J335*Calculatrice!$C$2+'Données brutes'!K335*Calculatrice!$B$2+'Données brutes'!L335+'Données brutes'!N335*Calculatrice!$D$2</f>
        <v>12884</v>
      </c>
      <c r="D339" s="2">
        <f t="shared" si="28"/>
        <v>-65242</v>
      </c>
      <c r="E339" s="8">
        <f>IF(ABS(D339)&lt;'Le jeu'!$E$6*1000,D339,SIGN(D339)*'Le jeu'!$E$6*1000)</f>
        <v>0</v>
      </c>
      <c r="F339" s="8">
        <f t="shared" si="25"/>
        <v>-65242</v>
      </c>
      <c r="G339" s="28">
        <f>IF(F339&lt;0,'Le jeu'!$E$7*INT(Calculatrice!F339/1000),0)</f>
        <v>0</v>
      </c>
      <c r="H339" s="8">
        <f t="shared" si="26"/>
        <v>-65242</v>
      </c>
      <c r="I339" s="28"/>
      <c r="J339" s="2">
        <f t="shared" si="27"/>
        <v>-65242</v>
      </c>
      <c r="K339" s="28">
        <f t="shared" si="29"/>
        <v>-65242</v>
      </c>
    </row>
    <row r="340" spans="1:11" x14ac:dyDescent="0.25">
      <c r="A340" s="3">
        <f>'Données brutes'!A336+'Données brutes'!B336</f>
        <v>43138.958333333336</v>
      </c>
      <c r="B340" s="2">
        <f>'Données brutes'!C336*$E$2</f>
        <v>80687</v>
      </c>
      <c r="C340" s="8">
        <f>'Données brutes'!J336*Calculatrice!$C$2+'Données brutes'!K336*Calculatrice!$B$2+'Données brutes'!L336+'Données brutes'!N336*Calculatrice!$D$2</f>
        <v>15063</v>
      </c>
      <c r="D340" s="2">
        <f t="shared" si="28"/>
        <v>-65624</v>
      </c>
      <c r="E340" s="8">
        <f>IF(ABS(D340)&lt;'Le jeu'!$E$6*1000,D340,SIGN(D340)*'Le jeu'!$E$6*1000)</f>
        <v>0</v>
      </c>
      <c r="F340" s="8">
        <f t="shared" si="25"/>
        <v>-65624</v>
      </c>
      <c r="G340" s="28">
        <f>IF(F340&lt;0,'Le jeu'!$E$7*INT(Calculatrice!F340/1000),0)</f>
        <v>0</v>
      </c>
      <c r="H340" s="8">
        <f t="shared" si="26"/>
        <v>-65624</v>
      </c>
      <c r="I340" s="28"/>
      <c r="J340" s="2">
        <f t="shared" si="27"/>
        <v>-65624</v>
      </c>
      <c r="K340" s="28">
        <f t="shared" si="29"/>
        <v>-65624</v>
      </c>
    </row>
    <row r="341" spans="1:11" x14ac:dyDescent="0.25">
      <c r="A341" s="3">
        <f>'Données brutes'!A337+'Données brutes'!B337</f>
        <v>43138.979166666664</v>
      </c>
      <c r="B341" s="2">
        <f>'Données brutes'!C337*$E$2</f>
        <v>79927</v>
      </c>
      <c r="C341" s="8">
        <f>'Données brutes'!J337*Calculatrice!$C$2+'Données brutes'!K337*Calculatrice!$B$2+'Données brutes'!L337+'Données brutes'!N337*Calculatrice!$D$2</f>
        <v>13574</v>
      </c>
      <c r="D341" s="2">
        <f t="shared" si="28"/>
        <v>-66353</v>
      </c>
      <c r="E341" s="8">
        <f>IF(ABS(D341)&lt;'Le jeu'!$E$6*1000,D341,SIGN(D341)*'Le jeu'!$E$6*1000)</f>
        <v>0</v>
      </c>
      <c r="F341" s="8">
        <f t="shared" si="25"/>
        <v>-66353</v>
      </c>
      <c r="G341" s="28">
        <f>IF(F341&lt;0,'Le jeu'!$E$7*INT(Calculatrice!F341/1000),0)</f>
        <v>0</v>
      </c>
      <c r="H341" s="8">
        <f t="shared" si="26"/>
        <v>-66353</v>
      </c>
      <c r="I341" s="28"/>
      <c r="J341" s="2">
        <f t="shared" si="27"/>
        <v>-66353</v>
      </c>
      <c r="K341" s="28">
        <f t="shared" si="29"/>
        <v>-66353</v>
      </c>
    </row>
    <row r="342" spans="1:11" x14ac:dyDescent="0.25">
      <c r="A342" s="3">
        <f>'Données brutes'!A338+'Données brutes'!B338</f>
        <v>43139</v>
      </c>
      <c r="B342" s="2">
        <f>'Données brutes'!C338*$E$2</f>
        <v>79831</v>
      </c>
      <c r="C342" s="8">
        <f>'Données brutes'!J338*Calculatrice!$C$2+'Données brutes'!K338*Calculatrice!$B$2+'Données brutes'!L338+'Données brutes'!N338*Calculatrice!$D$2</f>
        <v>13598</v>
      </c>
      <c r="D342" s="2">
        <f t="shared" si="28"/>
        <v>-66233</v>
      </c>
      <c r="E342" s="8">
        <f>IF(ABS(D342)&lt;'Le jeu'!$E$6*1000,D342,SIGN(D342)*'Le jeu'!$E$6*1000)</f>
        <v>0</v>
      </c>
      <c r="F342" s="8">
        <f t="shared" si="25"/>
        <v>-66233</v>
      </c>
      <c r="G342" s="28">
        <f>IF(F342&lt;0,'Le jeu'!$E$7*INT(Calculatrice!F342/1000),0)</f>
        <v>0</v>
      </c>
      <c r="H342" s="8">
        <f t="shared" si="26"/>
        <v>-66233</v>
      </c>
      <c r="I342" s="28"/>
      <c r="J342" s="2">
        <f t="shared" si="27"/>
        <v>-66233</v>
      </c>
      <c r="K342" s="28">
        <f t="shared" si="29"/>
        <v>-66233</v>
      </c>
    </row>
    <row r="343" spans="1:11" x14ac:dyDescent="0.25">
      <c r="A343" s="3">
        <f>'Données brutes'!A339+'Données brutes'!B339</f>
        <v>43139.020833333336</v>
      </c>
      <c r="B343" s="2">
        <f>'Données brutes'!C339*$E$2</f>
        <v>78197</v>
      </c>
      <c r="C343" s="8">
        <f>'Données brutes'!J339*Calculatrice!$C$2+'Données brutes'!K339*Calculatrice!$B$2+'Données brutes'!L339+'Données brutes'!N339*Calculatrice!$D$2</f>
        <v>13374</v>
      </c>
      <c r="D343" s="2">
        <f t="shared" si="28"/>
        <v>-64823</v>
      </c>
      <c r="E343" s="8">
        <f>IF(ABS(D343)&lt;'Le jeu'!$E$6*1000,D343,SIGN(D343)*'Le jeu'!$E$6*1000)</f>
        <v>0</v>
      </c>
      <c r="F343" s="8">
        <f t="shared" si="25"/>
        <v>-64823</v>
      </c>
      <c r="G343" s="28">
        <f>IF(F343&lt;0,'Le jeu'!$E$7*INT(Calculatrice!F343/1000),0)</f>
        <v>0</v>
      </c>
      <c r="H343" s="8">
        <f t="shared" si="26"/>
        <v>-64823</v>
      </c>
      <c r="I343" s="28"/>
      <c r="J343" s="2">
        <f t="shared" si="27"/>
        <v>-64823</v>
      </c>
      <c r="K343" s="28">
        <f t="shared" si="29"/>
        <v>-64823</v>
      </c>
    </row>
    <row r="344" spans="1:11" x14ac:dyDescent="0.25">
      <c r="A344" s="3">
        <f>'Données brutes'!A340+'Données brutes'!B340</f>
        <v>43139.041666666664</v>
      </c>
      <c r="B344" s="2">
        <f>'Données brutes'!C340*$E$2</f>
        <v>75742</v>
      </c>
      <c r="C344" s="8">
        <f>'Données brutes'!J340*Calculatrice!$C$2+'Données brutes'!K340*Calculatrice!$B$2+'Données brutes'!L340+'Données brutes'!N340*Calculatrice!$D$2</f>
        <v>11728</v>
      </c>
      <c r="D344" s="2">
        <f t="shared" si="28"/>
        <v>-64014</v>
      </c>
      <c r="E344" s="8">
        <f>IF(ABS(D344)&lt;'Le jeu'!$E$6*1000,D344,SIGN(D344)*'Le jeu'!$E$6*1000)</f>
        <v>0</v>
      </c>
      <c r="F344" s="8">
        <f t="shared" si="25"/>
        <v>-64014</v>
      </c>
      <c r="G344" s="28">
        <f>IF(F344&lt;0,'Le jeu'!$E$7*INT(Calculatrice!F344/1000),0)</f>
        <v>0</v>
      </c>
      <c r="H344" s="8">
        <f t="shared" si="26"/>
        <v>-64014</v>
      </c>
      <c r="I344" s="28"/>
      <c r="J344" s="2">
        <f t="shared" si="27"/>
        <v>-64014</v>
      </c>
      <c r="K344" s="28">
        <f t="shared" si="29"/>
        <v>-64014</v>
      </c>
    </row>
    <row r="345" spans="1:11" x14ac:dyDescent="0.25">
      <c r="A345" s="3">
        <f>'Données brutes'!A341+'Données brutes'!B341</f>
        <v>43139.0625</v>
      </c>
      <c r="B345" s="2">
        <f>'Données brutes'!C341*$E$2</f>
        <v>76130</v>
      </c>
      <c r="C345" s="8">
        <f>'Données brutes'!J341*Calculatrice!$C$2+'Données brutes'!K341*Calculatrice!$B$2+'Données brutes'!L341+'Données brutes'!N341*Calculatrice!$D$2</f>
        <v>11553</v>
      </c>
      <c r="D345" s="2">
        <f t="shared" si="28"/>
        <v>-64577</v>
      </c>
      <c r="E345" s="8">
        <f>IF(ABS(D345)&lt;'Le jeu'!$E$6*1000,D345,SIGN(D345)*'Le jeu'!$E$6*1000)</f>
        <v>0</v>
      </c>
      <c r="F345" s="8">
        <f t="shared" si="25"/>
        <v>-64577</v>
      </c>
      <c r="G345" s="28">
        <f>IF(F345&lt;0,'Le jeu'!$E$7*INT(Calculatrice!F345/1000),0)</f>
        <v>0</v>
      </c>
      <c r="H345" s="8">
        <f t="shared" si="26"/>
        <v>-64577</v>
      </c>
      <c r="I345" s="28"/>
      <c r="J345" s="2">
        <f t="shared" si="27"/>
        <v>-64577</v>
      </c>
      <c r="K345" s="28">
        <f t="shared" si="29"/>
        <v>-64577</v>
      </c>
    </row>
    <row r="346" spans="1:11" x14ac:dyDescent="0.25">
      <c r="A346" s="3">
        <f>'Données brutes'!A342+'Données brutes'!B342</f>
        <v>43139.083333333336</v>
      </c>
      <c r="B346" s="2">
        <f>'Données brutes'!C342*$E$2</f>
        <v>75670</v>
      </c>
      <c r="C346" s="8">
        <f>'Données brutes'!J342*Calculatrice!$C$2+'Données brutes'!K342*Calculatrice!$B$2+'Données brutes'!L342+'Données brutes'!N342*Calculatrice!$D$2</f>
        <v>11355</v>
      </c>
      <c r="D346" s="2">
        <f t="shared" si="28"/>
        <v>-64315</v>
      </c>
      <c r="E346" s="8">
        <f>IF(ABS(D346)&lt;'Le jeu'!$E$6*1000,D346,SIGN(D346)*'Le jeu'!$E$6*1000)</f>
        <v>0</v>
      </c>
      <c r="F346" s="8">
        <f t="shared" si="25"/>
        <v>-64315</v>
      </c>
      <c r="G346" s="28">
        <f>IF(F346&lt;0,'Le jeu'!$E$7*INT(Calculatrice!F346/1000),0)</f>
        <v>0</v>
      </c>
      <c r="H346" s="8">
        <f t="shared" si="26"/>
        <v>-64315</v>
      </c>
      <c r="I346" s="28"/>
      <c r="J346" s="2">
        <f t="shared" si="27"/>
        <v>-64315</v>
      </c>
      <c r="K346" s="28">
        <f t="shared" si="29"/>
        <v>-64315</v>
      </c>
    </row>
    <row r="347" spans="1:11" x14ac:dyDescent="0.25">
      <c r="A347" s="3">
        <f>'Données brutes'!A343+'Données brutes'!B343</f>
        <v>43139.104166666664</v>
      </c>
      <c r="B347" s="2">
        <f>'Données brutes'!C343*$E$2</f>
        <v>75317</v>
      </c>
      <c r="C347" s="8">
        <f>'Données brutes'!J343*Calculatrice!$C$2+'Données brutes'!K343*Calculatrice!$B$2+'Données brutes'!L343+'Données brutes'!N343*Calculatrice!$D$2</f>
        <v>11334</v>
      </c>
      <c r="D347" s="2">
        <f t="shared" si="28"/>
        <v>-63983</v>
      </c>
      <c r="E347" s="8">
        <f>IF(ABS(D347)&lt;'Le jeu'!$E$6*1000,D347,SIGN(D347)*'Le jeu'!$E$6*1000)</f>
        <v>0</v>
      </c>
      <c r="F347" s="8">
        <f t="shared" si="25"/>
        <v>-63983</v>
      </c>
      <c r="G347" s="28">
        <f>IF(F347&lt;0,'Le jeu'!$E$7*INT(Calculatrice!F347/1000),0)</f>
        <v>0</v>
      </c>
      <c r="H347" s="8">
        <f t="shared" si="26"/>
        <v>-63983</v>
      </c>
      <c r="I347" s="28"/>
      <c r="J347" s="2">
        <f t="shared" si="27"/>
        <v>-63983</v>
      </c>
      <c r="K347" s="28">
        <f t="shared" si="29"/>
        <v>-63983</v>
      </c>
    </row>
    <row r="348" spans="1:11" x14ac:dyDescent="0.25">
      <c r="A348" s="3">
        <f>'Données brutes'!A344+'Données brutes'!B344</f>
        <v>43139.125</v>
      </c>
      <c r="B348" s="2">
        <f>'Données brutes'!C344*$E$2</f>
        <v>73455</v>
      </c>
      <c r="C348" s="8">
        <f>'Données brutes'!J344*Calculatrice!$C$2+'Données brutes'!K344*Calculatrice!$B$2+'Données brutes'!L344+'Données brutes'!N344*Calculatrice!$D$2</f>
        <v>9891</v>
      </c>
      <c r="D348" s="2">
        <f t="shared" si="28"/>
        <v>-63564</v>
      </c>
      <c r="E348" s="8">
        <f>IF(ABS(D348)&lt;'Le jeu'!$E$6*1000,D348,SIGN(D348)*'Le jeu'!$E$6*1000)</f>
        <v>0</v>
      </c>
      <c r="F348" s="8">
        <f t="shared" si="25"/>
        <v>-63564</v>
      </c>
      <c r="G348" s="28">
        <f>IF(F348&lt;0,'Le jeu'!$E$7*INT(Calculatrice!F348/1000),0)</f>
        <v>0</v>
      </c>
      <c r="H348" s="8">
        <f t="shared" si="26"/>
        <v>-63564</v>
      </c>
      <c r="I348" s="28"/>
      <c r="J348" s="2">
        <f t="shared" si="27"/>
        <v>-63564</v>
      </c>
      <c r="K348" s="28">
        <f t="shared" si="29"/>
        <v>-63564</v>
      </c>
    </row>
    <row r="349" spans="1:11" x14ac:dyDescent="0.25">
      <c r="A349" s="3">
        <f>'Données brutes'!A345+'Données brutes'!B345</f>
        <v>43139.145833333336</v>
      </c>
      <c r="B349" s="2">
        <f>'Données brutes'!C345*$E$2</f>
        <v>72240</v>
      </c>
      <c r="C349" s="8">
        <f>'Données brutes'!J345*Calculatrice!$C$2+'Données brutes'!K345*Calculatrice!$B$2+'Données brutes'!L345+'Données brutes'!N345*Calculatrice!$D$2</f>
        <v>9863</v>
      </c>
      <c r="D349" s="2">
        <f t="shared" si="28"/>
        <v>-62377</v>
      </c>
      <c r="E349" s="8">
        <f>IF(ABS(D349)&lt;'Le jeu'!$E$6*1000,D349,SIGN(D349)*'Le jeu'!$E$6*1000)</f>
        <v>0</v>
      </c>
      <c r="F349" s="8">
        <f t="shared" si="25"/>
        <v>-62377</v>
      </c>
      <c r="G349" s="28">
        <f>IF(F349&lt;0,'Le jeu'!$E$7*INT(Calculatrice!F349/1000),0)</f>
        <v>0</v>
      </c>
      <c r="H349" s="8">
        <f t="shared" si="26"/>
        <v>-62377</v>
      </c>
      <c r="I349" s="28"/>
      <c r="J349" s="2">
        <f t="shared" si="27"/>
        <v>-62377</v>
      </c>
      <c r="K349" s="28">
        <f t="shared" si="29"/>
        <v>-62377</v>
      </c>
    </row>
    <row r="350" spans="1:11" x14ac:dyDescent="0.25">
      <c r="A350" s="3">
        <f>'Données brutes'!A346+'Données brutes'!B346</f>
        <v>43139.166666666664</v>
      </c>
      <c r="B350" s="2">
        <f>'Données brutes'!C346*$E$2</f>
        <v>71214</v>
      </c>
      <c r="C350" s="8">
        <f>'Données brutes'!J346*Calculatrice!$C$2+'Données brutes'!K346*Calculatrice!$B$2+'Données brutes'!L346+'Données brutes'!N346*Calculatrice!$D$2</f>
        <v>9723</v>
      </c>
      <c r="D350" s="2">
        <f t="shared" si="28"/>
        <v>-61491</v>
      </c>
      <c r="E350" s="8">
        <f>IF(ABS(D350)&lt;'Le jeu'!$E$6*1000,D350,SIGN(D350)*'Le jeu'!$E$6*1000)</f>
        <v>0</v>
      </c>
      <c r="F350" s="8">
        <f t="shared" si="25"/>
        <v>-61491</v>
      </c>
      <c r="G350" s="28">
        <f>IF(F350&lt;0,'Le jeu'!$E$7*INT(Calculatrice!F350/1000),0)</f>
        <v>0</v>
      </c>
      <c r="H350" s="8">
        <f t="shared" si="26"/>
        <v>-61491</v>
      </c>
      <c r="I350" s="28"/>
      <c r="J350" s="2">
        <f t="shared" si="27"/>
        <v>-61491</v>
      </c>
      <c r="K350" s="28">
        <f t="shared" si="29"/>
        <v>-61491</v>
      </c>
    </row>
    <row r="351" spans="1:11" x14ac:dyDescent="0.25">
      <c r="A351" s="3">
        <f>'Données brutes'!A347+'Données brutes'!B347</f>
        <v>43139.1875</v>
      </c>
      <c r="B351" s="2">
        <f>'Données brutes'!C347*$E$2</f>
        <v>71087</v>
      </c>
      <c r="C351" s="8">
        <f>'Données brutes'!J347*Calculatrice!$C$2+'Données brutes'!K347*Calculatrice!$B$2+'Données brutes'!L347+'Données brutes'!N347*Calculatrice!$D$2</f>
        <v>9541</v>
      </c>
      <c r="D351" s="2">
        <f t="shared" si="28"/>
        <v>-61546</v>
      </c>
      <c r="E351" s="8">
        <f>IF(ABS(D351)&lt;'Le jeu'!$E$6*1000,D351,SIGN(D351)*'Le jeu'!$E$6*1000)</f>
        <v>0</v>
      </c>
      <c r="F351" s="8">
        <f t="shared" si="25"/>
        <v>-61546</v>
      </c>
      <c r="G351" s="28">
        <f>IF(F351&lt;0,'Le jeu'!$E$7*INT(Calculatrice!F351/1000),0)</f>
        <v>0</v>
      </c>
      <c r="H351" s="8">
        <f t="shared" si="26"/>
        <v>-61546</v>
      </c>
      <c r="I351" s="28"/>
      <c r="J351" s="2">
        <f t="shared" si="27"/>
        <v>-61546</v>
      </c>
      <c r="K351" s="28">
        <f t="shared" si="29"/>
        <v>-61546</v>
      </c>
    </row>
    <row r="352" spans="1:11" x14ac:dyDescent="0.25">
      <c r="A352" s="3">
        <f>'Données brutes'!A348+'Données brutes'!B348</f>
        <v>43139.208333333336</v>
      </c>
      <c r="B352" s="2">
        <f>'Données brutes'!C348*$E$2</f>
        <v>71375</v>
      </c>
      <c r="C352" s="8">
        <f>'Données brutes'!J348*Calculatrice!$C$2+'Données brutes'!K348*Calculatrice!$B$2+'Données brutes'!L348+'Données brutes'!N348*Calculatrice!$D$2</f>
        <v>9557</v>
      </c>
      <c r="D352" s="2">
        <f t="shared" si="28"/>
        <v>-61818</v>
      </c>
      <c r="E352" s="8">
        <f>IF(ABS(D352)&lt;'Le jeu'!$E$6*1000,D352,SIGN(D352)*'Le jeu'!$E$6*1000)</f>
        <v>0</v>
      </c>
      <c r="F352" s="8">
        <f t="shared" si="25"/>
        <v>-61818</v>
      </c>
      <c r="G352" s="28">
        <f>IF(F352&lt;0,'Le jeu'!$E$7*INT(Calculatrice!F352/1000),0)</f>
        <v>0</v>
      </c>
      <c r="H352" s="8">
        <f t="shared" si="26"/>
        <v>-61818</v>
      </c>
      <c r="I352" s="28"/>
      <c r="J352" s="2">
        <f t="shared" si="27"/>
        <v>-61818</v>
      </c>
      <c r="K352" s="28">
        <f t="shared" si="29"/>
        <v>-61818</v>
      </c>
    </row>
    <row r="353" spans="1:11" x14ac:dyDescent="0.25">
      <c r="A353" s="3">
        <f>'Données brutes'!A349+'Données brutes'!B349</f>
        <v>43139.229166666664</v>
      </c>
      <c r="B353" s="2">
        <f>'Données brutes'!C349*$E$2</f>
        <v>73257</v>
      </c>
      <c r="C353" s="8">
        <f>'Données brutes'!J349*Calculatrice!$C$2+'Données brutes'!K349*Calculatrice!$B$2+'Données brutes'!L349+'Données brutes'!N349*Calculatrice!$D$2</f>
        <v>9671</v>
      </c>
      <c r="D353" s="2">
        <f t="shared" si="28"/>
        <v>-63586</v>
      </c>
      <c r="E353" s="8">
        <f>IF(ABS(D353)&lt;'Le jeu'!$E$6*1000,D353,SIGN(D353)*'Le jeu'!$E$6*1000)</f>
        <v>0</v>
      </c>
      <c r="F353" s="8">
        <f t="shared" si="25"/>
        <v>-63586</v>
      </c>
      <c r="G353" s="28">
        <f>IF(F353&lt;0,'Le jeu'!$E$7*INT(Calculatrice!F353/1000),0)</f>
        <v>0</v>
      </c>
      <c r="H353" s="8">
        <f t="shared" si="26"/>
        <v>-63586</v>
      </c>
      <c r="I353" s="28"/>
      <c r="J353" s="2">
        <f t="shared" si="27"/>
        <v>-63586</v>
      </c>
      <c r="K353" s="28">
        <f t="shared" si="29"/>
        <v>-63586</v>
      </c>
    </row>
    <row r="354" spans="1:11" x14ac:dyDescent="0.25">
      <c r="A354" s="3">
        <f>'Données brutes'!A350+'Données brutes'!B350</f>
        <v>43139.25</v>
      </c>
      <c r="B354" s="2">
        <f>'Données brutes'!C350*$E$2</f>
        <v>75242</v>
      </c>
      <c r="C354" s="8">
        <f>'Données brutes'!J350*Calculatrice!$C$2+'Données brutes'!K350*Calculatrice!$B$2+'Données brutes'!L350+'Données brutes'!N350*Calculatrice!$D$2</f>
        <v>10173</v>
      </c>
      <c r="D354" s="2">
        <f t="shared" si="28"/>
        <v>-65069</v>
      </c>
      <c r="E354" s="8">
        <f>IF(ABS(D354)&lt;'Le jeu'!$E$6*1000,D354,SIGN(D354)*'Le jeu'!$E$6*1000)</f>
        <v>0</v>
      </c>
      <c r="F354" s="8">
        <f t="shared" si="25"/>
        <v>-65069</v>
      </c>
      <c r="G354" s="28">
        <f>IF(F354&lt;0,'Le jeu'!$E$7*INT(Calculatrice!F354/1000),0)</f>
        <v>0</v>
      </c>
      <c r="H354" s="8">
        <f t="shared" si="26"/>
        <v>-65069</v>
      </c>
      <c r="I354" s="28"/>
      <c r="J354" s="2">
        <f t="shared" si="27"/>
        <v>-65069</v>
      </c>
      <c r="K354" s="28">
        <f t="shared" si="29"/>
        <v>-65069</v>
      </c>
    </row>
    <row r="355" spans="1:11" x14ac:dyDescent="0.25">
      <c r="A355" s="3">
        <f>'Données brutes'!A351+'Données brutes'!B351</f>
        <v>43139.270833333336</v>
      </c>
      <c r="B355" s="2">
        <f>'Données brutes'!C351*$E$2</f>
        <v>79134</v>
      </c>
      <c r="C355" s="8">
        <f>'Données brutes'!J351*Calculatrice!$C$2+'Données brutes'!K351*Calculatrice!$B$2+'Données brutes'!L351+'Données brutes'!N351*Calculatrice!$D$2</f>
        <v>10490</v>
      </c>
      <c r="D355" s="2">
        <f t="shared" si="28"/>
        <v>-68644</v>
      </c>
      <c r="E355" s="8">
        <f>IF(ABS(D355)&lt;'Le jeu'!$E$6*1000,D355,SIGN(D355)*'Le jeu'!$E$6*1000)</f>
        <v>0</v>
      </c>
      <c r="F355" s="8">
        <f t="shared" si="25"/>
        <v>-68644</v>
      </c>
      <c r="G355" s="28">
        <f>IF(F355&lt;0,'Le jeu'!$E$7*INT(Calculatrice!F355/1000),0)</f>
        <v>0</v>
      </c>
      <c r="H355" s="8">
        <f t="shared" si="26"/>
        <v>-68644</v>
      </c>
      <c r="I355" s="28"/>
      <c r="J355" s="2">
        <f t="shared" si="27"/>
        <v>-68644</v>
      </c>
      <c r="K355" s="28">
        <f t="shared" si="29"/>
        <v>-68644</v>
      </c>
    </row>
    <row r="356" spans="1:11" x14ac:dyDescent="0.25">
      <c r="A356" s="3">
        <f>'Données brutes'!A352+'Données brutes'!B352</f>
        <v>43139.291666666664</v>
      </c>
      <c r="B356" s="2">
        <f>'Données brutes'!C352*$E$2</f>
        <v>82578</v>
      </c>
      <c r="C356" s="8">
        <f>'Données brutes'!J352*Calculatrice!$C$2+'Données brutes'!K352*Calculatrice!$B$2+'Données brutes'!L352+'Données brutes'!N352*Calculatrice!$D$2</f>
        <v>13749</v>
      </c>
      <c r="D356" s="2">
        <f t="shared" si="28"/>
        <v>-68829</v>
      </c>
      <c r="E356" s="8">
        <f>IF(ABS(D356)&lt;'Le jeu'!$E$6*1000,D356,SIGN(D356)*'Le jeu'!$E$6*1000)</f>
        <v>0</v>
      </c>
      <c r="F356" s="8">
        <f t="shared" si="25"/>
        <v>-68829</v>
      </c>
      <c r="G356" s="28">
        <f>IF(F356&lt;0,'Le jeu'!$E$7*INT(Calculatrice!F356/1000),0)</f>
        <v>0</v>
      </c>
      <c r="H356" s="8">
        <f t="shared" si="26"/>
        <v>-68829</v>
      </c>
      <c r="I356" s="28"/>
      <c r="J356" s="2">
        <f t="shared" si="27"/>
        <v>-68829</v>
      </c>
      <c r="K356" s="28">
        <f t="shared" si="29"/>
        <v>-68829</v>
      </c>
    </row>
    <row r="357" spans="1:11" x14ac:dyDescent="0.25">
      <c r="A357" s="3">
        <f>'Données brutes'!A353+'Données brutes'!B353</f>
        <v>43139.3125</v>
      </c>
      <c r="B357" s="2">
        <f>'Données brutes'!C353*$E$2</f>
        <v>85876</v>
      </c>
      <c r="C357" s="8">
        <f>'Données brutes'!J353*Calculatrice!$C$2+'Données brutes'!K353*Calculatrice!$B$2+'Données brutes'!L353+'Données brutes'!N353*Calculatrice!$D$2</f>
        <v>17523</v>
      </c>
      <c r="D357" s="2">
        <f t="shared" si="28"/>
        <v>-68353</v>
      </c>
      <c r="E357" s="8">
        <f>IF(ABS(D357)&lt;'Le jeu'!$E$6*1000,D357,SIGN(D357)*'Le jeu'!$E$6*1000)</f>
        <v>0</v>
      </c>
      <c r="F357" s="8">
        <f t="shared" si="25"/>
        <v>-68353</v>
      </c>
      <c r="G357" s="28">
        <f>IF(F357&lt;0,'Le jeu'!$E$7*INT(Calculatrice!F357/1000),0)</f>
        <v>0</v>
      </c>
      <c r="H357" s="8">
        <f t="shared" si="26"/>
        <v>-68353</v>
      </c>
      <c r="I357" s="28"/>
      <c r="J357" s="2">
        <f t="shared" si="27"/>
        <v>-68353</v>
      </c>
      <c r="K357" s="28">
        <f t="shared" si="29"/>
        <v>-68353</v>
      </c>
    </row>
    <row r="358" spans="1:11" x14ac:dyDescent="0.25">
      <c r="A358" s="3">
        <f>'Données brutes'!A354+'Données brutes'!B354</f>
        <v>43139.333333333336</v>
      </c>
      <c r="B358" s="2">
        <f>'Données brutes'!C354*$E$2</f>
        <v>86931</v>
      </c>
      <c r="C358" s="8">
        <f>'Données brutes'!J354*Calculatrice!$C$2+'Données brutes'!K354*Calculatrice!$B$2+'Données brutes'!L354+'Données brutes'!N354*Calculatrice!$D$2</f>
        <v>18454</v>
      </c>
      <c r="D358" s="2">
        <f t="shared" si="28"/>
        <v>-68477</v>
      </c>
      <c r="E358" s="8">
        <f>IF(ABS(D358)&lt;'Le jeu'!$E$6*1000,D358,SIGN(D358)*'Le jeu'!$E$6*1000)</f>
        <v>0</v>
      </c>
      <c r="F358" s="8">
        <f t="shared" si="25"/>
        <v>-68477</v>
      </c>
      <c r="G358" s="28">
        <f>IF(F358&lt;0,'Le jeu'!$E$7*INT(Calculatrice!F358/1000),0)</f>
        <v>0</v>
      </c>
      <c r="H358" s="8">
        <f t="shared" si="26"/>
        <v>-68477</v>
      </c>
      <c r="I358" s="28"/>
      <c r="J358" s="2">
        <f t="shared" si="27"/>
        <v>-68477</v>
      </c>
      <c r="K358" s="28">
        <f t="shared" si="29"/>
        <v>-68477</v>
      </c>
    </row>
    <row r="359" spans="1:11" x14ac:dyDescent="0.25">
      <c r="A359" s="3">
        <f>'Données brutes'!A355+'Données brutes'!B355</f>
        <v>43139.354166666664</v>
      </c>
      <c r="B359" s="2">
        <f>'Données brutes'!C355*$E$2</f>
        <v>86885</v>
      </c>
      <c r="C359" s="8">
        <f>'Données brutes'!J355*Calculatrice!$C$2+'Données brutes'!K355*Calculatrice!$B$2+'Données brutes'!L355+'Données brutes'!N355*Calculatrice!$D$2</f>
        <v>16964</v>
      </c>
      <c r="D359" s="2">
        <f t="shared" si="28"/>
        <v>-69921</v>
      </c>
      <c r="E359" s="8">
        <f>IF(ABS(D359)&lt;'Le jeu'!$E$6*1000,D359,SIGN(D359)*'Le jeu'!$E$6*1000)</f>
        <v>0</v>
      </c>
      <c r="F359" s="8">
        <f t="shared" ref="F359:F422" si="30">D359-E359</f>
        <v>-69921</v>
      </c>
      <c r="G359" s="28">
        <f>IF(F359&lt;0,'Le jeu'!$E$7*INT(Calculatrice!F359/1000),0)</f>
        <v>0</v>
      </c>
      <c r="H359" s="8">
        <f t="shared" ref="H359:H422" si="31">F359-G359</f>
        <v>-69921</v>
      </c>
      <c r="I359" s="28"/>
      <c r="J359" s="2">
        <f t="shared" ref="J359:J422" si="32">H359-(I359-I360)*1000000/0.5</f>
        <v>-69921</v>
      </c>
      <c r="K359" s="28">
        <f t="shared" si="29"/>
        <v>-69921</v>
      </c>
    </row>
    <row r="360" spans="1:11" x14ac:dyDescent="0.25">
      <c r="A360" s="3">
        <f>'Données brutes'!A356+'Données brutes'!B356</f>
        <v>43139.375</v>
      </c>
      <c r="B360" s="2">
        <f>'Données brutes'!C356*$E$2</f>
        <v>87368</v>
      </c>
      <c r="C360" s="8">
        <f>'Données brutes'!J356*Calculatrice!$C$2+'Données brutes'!K356*Calculatrice!$B$2+'Données brutes'!L356+'Données brutes'!N356*Calculatrice!$D$2</f>
        <v>17014</v>
      </c>
      <c r="D360" s="2">
        <f t="shared" si="28"/>
        <v>-70354</v>
      </c>
      <c r="E360" s="8">
        <f>IF(ABS(D360)&lt;'Le jeu'!$E$6*1000,D360,SIGN(D360)*'Le jeu'!$E$6*1000)</f>
        <v>0</v>
      </c>
      <c r="F360" s="8">
        <f t="shared" si="30"/>
        <v>-70354</v>
      </c>
      <c r="G360" s="28">
        <f>IF(F360&lt;0,'Le jeu'!$E$7*INT(Calculatrice!F360/1000),0)</f>
        <v>0</v>
      </c>
      <c r="H360" s="8">
        <f t="shared" si="31"/>
        <v>-70354</v>
      </c>
      <c r="I360" s="28"/>
      <c r="J360" s="2">
        <f t="shared" si="32"/>
        <v>-70354</v>
      </c>
      <c r="K360" s="28">
        <f t="shared" si="29"/>
        <v>-70354</v>
      </c>
    </row>
    <row r="361" spans="1:11" x14ac:dyDescent="0.25">
      <c r="A361" s="3">
        <f>'Données brutes'!A357+'Données brutes'!B357</f>
        <v>43139.395833333336</v>
      </c>
      <c r="B361" s="2">
        <f>'Données brutes'!C357*$E$2</f>
        <v>87765</v>
      </c>
      <c r="C361" s="8">
        <f>'Données brutes'!J357*Calculatrice!$C$2+'Données brutes'!K357*Calculatrice!$B$2+'Données brutes'!L357+'Données brutes'!N357*Calculatrice!$D$2</f>
        <v>18058</v>
      </c>
      <c r="D361" s="2">
        <f t="shared" si="28"/>
        <v>-69707</v>
      </c>
      <c r="E361" s="8">
        <f>IF(ABS(D361)&lt;'Le jeu'!$E$6*1000,D361,SIGN(D361)*'Le jeu'!$E$6*1000)</f>
        <v>0</v>
      </c>
      <c r="F361" s="8">
        <f t="shared" si="30"/>
        <v>-69707</v>
      </c>
      <c r="G361" s="28">
        <f>IF(F361&lt;0,'Le jeu'!$E$7*INT(Calculatrice!F361/1000),0)</f>
        <v>0</v>
      </c>
      <c r="H361" s="8">
        <f t="shared" si="31"/>
        <v>-69707</v>
      </c>
      <c r="I361" s="28"/>
      <c r="J361" s="2">
        <f t="shared" si="32"/>
        <v>-69707</v>
      </c>
      <c r="K361" s="28">
        <f t="shared" si="29"/>
        <v>-69707</v>
      </c>
    </row>
    <row r="362" spans="1:11" x14ac:dyDescent="0.25">
      <c r="A362" s="3">
        <f>'Données brutes'!A358+'Données brutes'!B358</f>
        <v>43139.416666666664</v>
      </c>
      <c r="B362" s="2">
        <f>'Données brutes'!C358*$E$2</f>
        <v>87570</v>
      </c>
      <c r="C362" s="8">
        <f>'Données brutes'!J358*Calculatrice!$C$2+'Données brutes'!K358*Calculatrice!$B$2+'Données brutes'!L358+'Données brutes'!N358*Calculatrice!$D$2</f>
        <v>17821</v>
      </c>
      <c r="D362" s="2">
        <f t="shared" si="28"/>
        <v>-69749</v>
      </c>
      <c r="E362" s="8">
        <f>IF(ABS(D362)&lt;'Le jeu'!$E$6*1000,D362,SIGN(D362)*'Le jeu'!$E$6*1000)</f>
        <v>0</v>
      </c>
      <c r="F362" s="8">
        <f t="shared" si="30"/>
        <v>-69749</v>
      </c>
      <c r="G362" s="28">
        <f>IF(F362&lt;0,'Le jeu'!$E$7*INT(Calculatrice!F362/1000),0)</f>
        <v>0</v>
      </c>
      <c r="H362" s="8">
        <f t="shared" si="31"/>
        <v>-69749</v>
      </c>
      <c r="I362" s="28"/>
      <c r="J362" s="2">
        <f t="shared" si="32"/>
        <v>-69749</v>
      </c>
      <c r="K362" s="28">
        <f t="shared" si="29"/>
        <v>-69749</v>
      </c>
    </row>
    <row r="363" spans="1:11" x14ac:dyDescent="0.25">
      <c r="A363" s="3">
        <f>'Données brutes'!A359+'Données brutes'!B359</f>
        <v>43139.4375</v>
      </c>
      <c r="B363" s="2">
        <f>'Données brutes'!C359*$E$2</f>
        <v>87017</v>
      </c>
      <c r="C363" s="8">
        <f>'Données brutes'!J359*Calculatrice!$C$2+'Données brutes'!K359*Calculatrice!$B$2+'Données brutes'!L359+'Données brutes'!N359*Calculatrice!$D$2</f>
        <v>18241</v>
      </c>
      <c r="D363" s="2">
        <f t="shared" si="28"/>
        <v>-68776</v>
      </c>
      <c r="E363" s="8">
        <f>IF(ABS(D363)&lt;'Le jeu'!$E$6*1000,D363,SIGN(D363)*'Le jeu'!$E$6*1000)</f>
        <v>0</v>
      </c>
      <c r="F363" s="8">
        <f t="shared" si="30"/>
        <v>-68776</v>
      </c>
      <c r="G363" s="28">
        <f>IF(F363&lt;0,'Le jeu'!$E$7*INT(Calculatrice!F363/1000),0)</f>
        <v>0</v>
      </c>
      <c r="H363" s="8">
        <f t="shared" si="31"/>
        <v>-68776</v>
      </c>
      <c r="I363" s="28"/>
      <c r="J363" s="2">
        <f t="shared" si="32"/>
        <v>-68776</v>
      </c>
      <c r="K363" s="28">
        <f t="shared" si="29"/>
        <v>-68776</v>
      </c>
    </row>
    <row r="364" spans="1:11" x14ac:dyDescent="0.25">
      <c r="A364" s="3">
        <f>'Données brutes'!A360+'Données brutes'!B360</f>
        <v>43139.458333333336</v>
      </c>
      <c r="B364" s="2">
        <f>'Données brutes'!C360*$E$2</f>
        <v>86514</v>
      </c>
      <c r="C364" s="8">
        <f>'Données brutes'!J360*Calculatrice!$C$2+'Données brutes'!K360*Calculatrice!$B$2+'Données brutes'!L360+'Données brutes'!N360*Calculatrice!$D$2</f>
        <v>17917</v>
      </c>
      <c r="D364" s="2">
        <f t="shared" si="28"/>
        <v>-68597</v>
      </c>
      <c r="E364" s="8">
        <f>IF(ABS(D364)&lt;'Le jeu'!$E$6*1000,D364,SIGN(D364)*'Le jeu'!$E$6*1000)</f>
        <v>0</v>
      </c>
      <c r="F364" s="8">
        <f t="shared" si="30"/>
        <v>-68597</v>
      </c>
      <c r="G364" s="28">
        <f>IF(F364&lt;0,'Le jeu'!$E$7*INT(Calculatrice!F364/1000),0)</f>
        <v>0</v>
      </c>
      <c r="H364" s="8">
        <f t="shared" si="31"/>
        <v>-68597</v>
      </c>
      <c r="I364" s="28"/>
      <c r="J364" s="2">
        <f t="shared" si="32"/>
        <v>-68597</v>
      </c>
      <c r="K364" s="28">
        <f t="shared" si="29"/>
        <v>-68597</v>
      </c>
    </row>
    <row r="365" spans="1:11" x14ac:dyDescent="0.25">
      <c r="A365" s="3">
        <f>'Données brutes'!A361+'Données brutes'!B361</f>
        <v>43139.479166666664</v>
      </c>
      <c r="B365" s="2">
        <f>'Données brutes'!C361*$E$2</f>
        <v>86404</v>
      </c>
      <c r="C365" s="8">
        <f>'Données brutes'!J361*Calculatrice!$C$2+'Données brutes'!K361*Calculatrice!$B$2+'Données brutes'!L361+'Données brutes'!N361*Calculatrice!$D$2</f>
        <v>18270</v>
      </c>
      <c r="D365" s="2">
        <f t="shared" si="28"/>
        <v>-68134</v>
      </c>
      <c r="E365" s="8">
        <f>IF(ABS(D365)&lt;'Le jeu'!$E$6*1000,D365,SIGN(D365)*'Le jeu'!$E$6*1000)</f>
        <v>0</v>
      </c>
      <c r="F365" s="8">
        <f t="shared" si="30"/>
        <v>-68134</v>
      </c>
      <c r="G365" s="28">
        <f>IF(F365&lt;0,'Le jeu'!$E$7*INT(Calculatrice!F365/1000),0)</f>
        <v>0</v>
      </c>
      <c r="H365" s="8">
        <f t="shared" si="31"/>
        <v>-68134</v>
      </c>
      <c r="I365" s="28"/>
      <c r="J365" s="2">
        <f t="shared" si="32"/>
        <v>-68134</v>
      </c>
      <c r="K365" s="28">
        <f t="shared" si="29"/>
        <v>-68134</v>
      </c>
    </row>
    <row r="366" spans="1:11" x14ac:dyDescent="0.25">
      <c r="A366" s="3">
        <f>'Données brutes'!A362+'Données brutes'!B362</f>
        <v>43139.5</v>
      </c>
      <c r="B366" s="2">
        <f>'Données brutes'!C362*$E$2</f>
        <v>86109</v>
      </c>
      <c r="C366" s="8">
        <f>'Données brutes'!J362*Calculatrice!$C$2+'Données brutes'!K362*Calculatrice!$B$2+'Données brutes'!L362+'Données brutes'!N362*Calculatrice!$D$2</f>
        <v>17526</v>
      </c>
      <c r="D366" s="2">
        <f t="shared" si="28"/>
        <v>-68583</v>
      </c>
      <c r="E366" s="8">
        <f>IF(ABS(D366)&lt;'Le jeu'!$E$6*1000,D366,SIGN(D366)*'Le jeu'!$E$6*1000)</f>
        <v>0</v>
      </c>
      <c r="F366" s="8">
        <f t="shared" si="30"/>
        <v>-68583</v>
      </c>
      <c r="G366" s="28">
        <f>IF(F366&lt;0,'Le jeu'!$E$7*INT(Calculatrice!F366/1000),0)</f>
        <v>0</v>
      </c>
      <c r="H366" s="8">
        <f t="shared" si="31"/>
        <v>-68583</v>
      </c>
      <c r="I366" s="28"/>
      <c r="J366" s="2">
        <f t="shared" si="32"/>
        <v>-68583</v>
      </c>
      <c r="K366" s="28">
        <f t="shared" si="29"/>
        <v>-68583</v>
      </c>
    </row>
    <row r="367" spans="1:11" x14ac:dyDescent="0.25">
      <c r="A367" s="3">
        <f>'Données brutes'!A363+'Données brutes'!B363</f>
        <v>43139.520833333336</v>
      </c>
      <c r="B367" s="2">
        <f>'Données brutes'!C363*$E$2</f>
        <v>85021</v>
      </c>
      <c r="C367" s="8">
        <f>'Données brutes'!J363*Calculatrice!$C$2+'Données brutes'!K363*Calculatrice!$B$2+'Données brutes'!L363+'Données brutes'!N363*Calculatrice!$D$2</f>
        <v>16344</v>
      </c>
      <c r="D367" s="2">
        <f t="shared" si="28"/>
        <v>-68677</v>
      </c>
      <c r="E367" s="8">
        <f>IF(ABS(D367)&lt;'Le jeu'!$E$6*1000,D367,SIGN(D367)*'Le jeu'!$E$6*1000)</f>
        <v>0</v>
      </c>
      <c r="F367" s="8">
        <f t="shared" si="30"/>
        <v>-68677</v>
      </c>
      <c r="G367" s="28">
        <f>IF(F367&lt;0,'Le jeu'!$E$7*INT(Calculatrice!F367/1000),0)</f>
        <v>0</v>
      </c>
      <c r="H367" s="8">
        <f t="shared" si="31"/>
        <v>-68677</v>
      </c>
      <c r="I367" s="28"/>
      <c r="J367" s="2">
        <f t="shared" si="32"/>
        <v>-68677</v>
      </c>
      <c r="K367" s="28">
        <f t="shared" si="29"/>
        <v>-68677</v>
      </c>
    </row>
    <row r="368" spans="1:11" x14ac:dyDescent="0.25">
      <c r="A368" s="3">
        <f>'Données brutes'!A364+'Données brutes'!B364</f>
        <v>43139.541666666664</v>
      </c>
      <c r="B368" s="2">
        <f>'Données brutes'!C364*$E$2</f>
        <v>84760</v>
      </c>
      <c r="C368" s="8">
        <f>'Données brutes'!J364*Calculatrice!$C$2+'Données brutes'!K364*Calculatrice!$B$2+'Données brutes'!L364+'Données brutes'!N364*Calculatrice!$D$2</f>
        <v>16283</v>
      </c>
      <c r="D368" s="2">
        <f t="shared" si="28"/>
        <v>-68477</v>
      </c>
      <c r="E368" s="8">
        <f>IF(ABS(D368)&lt;'Le jeu'!$E$6*1000,D368,SIGN(D368)*'Le jeu'!$E$6*1000)</f>
        <v>0</v>
      </c>
      <c r="F368" s="8">
        <f t="shared" si="30"/>
        <v>-68477</v>
      </c>
      <c r="G368" s="28">
        <f>IF(F368&lt;0,'Le jeu'!$E$7*INT(Calculatrice!F368/1000),0)</f>
        <v>0</v>
      </c>
      <c r="H368" s="8">
        <f t="shared" si="31"/>
        <v>-68477</v>
      </c>
      <c r="I368" s="28"/>
      <c r="J368" s="2">
        <f t="shared" si="32"/>
        <v>-68477</v>
      </c>
      <c r="K368" s="28">
        <f t="shared" si="29"/>
        <v>-68477</v>
      </c>
    </row>
    <row r="369" spans="1:11" x14ac:dyDescent="0.25">
      <c r="A369" s="3">
        <f>'Données brutes'!A365+'Données brutes'!B365</f>
        <v>43139.5625</v>
      </c>
      <c r="B369" s="2">
        <f>'Données brutes'!C365*$E$2</f>
        <v>83224</v>
      </c>
      <c r="C369" s="8">
        <f>'Données brutes'!J365*Calculatrice!$C$2+'Données brutes'!K365*Calculatrice!$B$2+'Données brutes'!L365+'Données brutes'!N365*Calculatrice!$D$2</f>
        <v>15964</v>
      </c>
      <c r="D369" s="2">
        <f t="shared" si="28"/>
        <v>-67260</v>
      </c>
      <c r="E369" s="8">
        <f>IF(ABS(D369)&lt;'Le jeu'!$E$6*1000,D369,SIGN(D369)*'Le jeu'!$E$6*1000)</f>
        <v>0</v>
      </c>
      <c r="F369" s="8">
        <f t="shared" si="30"/>
        <v>-67260</v>
      </c>
      <c r="G369" s="28">
        <f>IF(F369&lt;0,'Le jeu'!$E$7*INT(Calculatrice!F369/1000),0)</f>
        <v>0</v>
      </c>
      <c r="H369" s="8">
        <f t="shared" si="31"/>
        <v>-67260</v>
      </c>
      <c r="I369" s="28"/>
      <c r="J369" s="2">
        <f t="shared" si="32"/>
        <v>-67260</v>
      </c>
      <c r="K369" s="28">
        <f t="shared" si="29"/>
        <v>-67260</v>
      </c>
    </row>
    <row r="370" spans="1:11" x14ac:dyDescent="0.25">
      <c r="A370" s="3">
        <f>'Données brutes'!A366+'Données brutes'!B366</f>
        <v>43139.583333333336</v>
      </c>
      <c r="B370" s="2">
        <f>'Données brutes'!C366*$E$2</f>
        <v>82084</v>
      </c>
      <c r="C370" s="8">
        <f>'Données brutes'!J366*Calculatrice!$C$2+'Données brutes'!K366*Calculatrice!$B$2+'Données brutes'!L366+'Données brutes'!N366*Calculatrice!$D$2</f>
        <v>15086</v>
      </c>
      <c r="D370" s="2">
        <f t="shared" si="28"/>
        <v>-66998</v>
      </c>
      <c r="E370" s="8">
        <f>IF(ABS(D370)&lt;'Le jeu'!$E$6*1000,D370,SIGN(D370)*'Le jeu'!$E$6*1000)</f>
        <v>0</v>
      </c>
      <c r="F370" s="8">
        <f t="shared" si="30"/>
        <v>-66998</v>
      </c>
      <c r="G370" s="28">
        <f>IF(F370&lt;0,'Le jeu'!$E$7*INT(Calculatrice!F370/1000),0)</f>
        <v>0</v>
      </c>
      <c r="H370" s="8">
        <f t="shared" si="31"/>
        <v>-66998</v>
      </c>
      <c r="I370" s="28"/>
      <c r="J370" s="2">
        <f t="shared" si="32"/>
        <v>-66998</v>
      </c>
      <c r="K370" s="28">
        <f t="shared" si="29"/>
        <v>-66998</v>
      </c>
    </row>
    <row r="371" spans="1:11" x14ac:dyDescent="0.25">
      <c r="A371" s="3">
        <f>'Données brutes'!A367+'Données brutes'!B367</f>
        <v>43139.604166666664</v>
      </c>
      <c r="B371" s="2">
        <f>'Données brutes'!C367*$E$2</f>
        <v>81216</v>
      </c>
      <c r="C371" s="8">
        <f>'Données brutes'!J367*Calculatrice!$C$2+'Données brutes'!K367*Calculatrice!$B$2+'Données brutes'!L367+'Données brutes'!N367*Calculatrice!$D$2</f>
        <v>15130</v>
      </c>
      <c r="D371" s="2">
        <f t="shared" si="28"/>
        <v>-66086</v>
      </c>
      <c r="E371" s="8">
        <f>IF(ABS(D371)&lt;'Le jeu'!$E$6*1000,D371,SIGN(D371)*'Le jeu'!$E$6*1000)</f>
        <v>0</v>
      </c>
      <c r="F371" s="8">
        <f t="shared" si="30"/>
        <v>-66086</v>
      </c>
      <c r="G371" s="28">
        <f>IF(F371&lt;0,'Le jeu'!$E$7*INT(Calculatrice!F371/1000),0)</f>
        <v>0</v>
      </c>
      <c r="H371" s="8">
        <f t="shared" si="31"/>
        <v>-66086</v>
      </c>
      <c r="I371" s="28"/>
      <c r="J371" s="2">
        <f t="shared" si="32"/>
        <v>-66086</v>
      </c>
      <c r="K371" s="28">
        <f t="shared" si="29"/>
        <v>-66086</v>
      </c>
    </row>
    <row r="372" spans="1:11" x14ac:dyDescent="0.25">
      <c r="A372" s="3">
        <f>'Données brutes'!A368+'Données brutes'!B368</f>
        <v>43139.625</v>
      </c>
      <c r="B372" s="2">
        <f>'Données brutes'!C368*$E$2</f>
        <v>79557</v>
      </c>
      <c r="C372" s="8">
        <f>'Données brutes'!J368*Calculatrice!$C$2+'Données brutes'!K368*Calculatrice!$B$2+'Données brutes'!L368+'Données brutes'!N368*Calculatrice!$D$2</f>
        <v>14079</v>
      </c>
      <c r="D372" s="2">
        <f t="shared" si="28"/>
        <v>-65478</v>
      </c>
      <c r="E372" s="8">
        <f>IF(ABS(D372)&lt;'Le jeu'!$E$6*1000,D372,SIGN(D372)*'Le jeu'!$E$6*1000)</f>
        <v>0</v>
      </c>
      <c r="F372" s="8">
        <f t="shared" si="30"/>
        <v>-65478</v>
      </c>
      <c r="G372" s="28">
        <f>IF(F372&lt;0,'Le jeu'!$E$7*INT(Calculatrice!F372/1000),0)</f>
        <v>0</v>
      </c>
      <c r="H372" s="8">
        <f t="shared" si="31"/>
        <v>-65478</v>
      </c>
      <c r="I372" s="28"/>
      <c r="J372" s="2">
        <f t="shared" si="32"/>
        <v>-65478</v>
      </c>
      <c r="K372" s="28">
        <f t="shared" si="29"/>
        <v>-65478</v>
      </c>
    </row>
    <row r="373" spans="1:11" x14ac:dyDescent="0.25">
      <c r="A373" s="3">
        <f>'Données brutes'!A369+'Données brutes'!B369</f>
        <v>43139.645833333336</v>
      </c>
      <c r="B373" s="2">
        <f>'Données brutes'!C369*$E$2</f>
        <v>78742</v>
      </c>
      <c r="C373" s="8">
        <f>'Données brutes'!J369*Calculatrice!$C$2+'Données brutes'!K369*Calculatrice!$B$2+'Données brutes'!L369+'Données brutes'!N369*Calculatrice!$D$2</f>
        <v>13141</v>
      </c>
      <c r="D373" s="2">
        <f t="shared" si="28"/>
        <v>-65601</v>
      </c>
      <c r="E373" s="8">
        <f>IF(ABS(D373)&lt;'Le jeu'!$E$6*1000,D373,SIGN(D373)*'Le jeu'!$E$6*1000)</f>
        <v>0</v>
      </c>
      <c r="F373" s="8">
        <f t="shared" si="30"/>
        <v>-65601</v>
      </c>
      <c r="G373" s="28">
        <f>IF(F373&lt;0,'Le jeu'!$E$7*INT(Calculatrice!F373/1000),0)</f>
        <v>0</v>
      </c>
      <c r="H373" s="8">
        <f t="shared" si="31"/>
        <v>-65601</v>
      </c>
      <c r="I373" s="28"/>
      <c r="J373" s="2">
        <f t="shared" si="32"/>
        <v>-65601</v>
      </c>
      <c r="K373" s="28">
        <f t="shared" si="29"/>
        <v>-65601</v>
      </c>
    </row>
    <row r="374" spans="1:11" x14ac:dyDescent="0.25">
      <c r="A374" s="3">
        <f>'Données brutes'!A370+'Données brutes'!B370</f>
        <v>43139.666666666664</v>
      </c>
      <c r="B374" s="2">
        <f>'Données brutes'!C370*$E$2</f>
        <v>77974</v>
      </c>
      <c r="C374" s="8">
        <f>'Données brutes'!J370*Calculatrice!$C$2+'Données brutes'!K370*Calculatrice!$B$2+'Données brutes'!L370+'Données brutes'!N370*Calculatrice!$D$2</f>
        <v>12973</v>
      </c>
      <c r="D374" s="2">
        <f t="shared" si="28"/>
        <v>-65001</v>
      </c>
      <c r="E374" s="8">
        <f>IF(ABS(D374)&lt;'Le jeu'!$E$6*1000,D374,SIGN(D374)*'Le jeu'!$E$6*1000)</f>
        <v>0</v>
      </c>
      <c r="F374" s="8">
        <f t="shared" si="30"/>
        <v>-65001</v>
      </c>
      <c r="G374" s="28">
        <f>IF(F374&lt;0,'Le jeu'!$E$7*INT(Calculatrice!F374/1000),0)</f>
        <v>0</v>
      </c>
      <c r="H374" s="8">
        <f t="shared" si="31"/>
        <v>-65001</v>
      </c>
      <c r="I374" s="28"/>
      <c r="J374" s="2">
        <f t="shared" si="32"/>
        <v>-65001</v>
      </c>
      <c r="K374" s="28">
        <f t="shared" si="29"/>
        <v>-65001</v>
      </c>
    </row>
    <row r="375" spans="1:11" x14ac:dyDescent="0.25">
      <c r="A375" s="3">
        <f>'Données brutes'!A371+'Données brutes'!B371</f>
        <v>43139.6875</v>
      </c>
      <c r="B375" s="2">
        <f>'Données brutes'!C371*$E$2</f>
        <v>77696</v>
      </c>
      <c r="C375" s="8">
        <f>'Données brutes'!J371*Calculatrice!$C$2+'Données brutes'!K371*Calculatrice!$B$2+'Données brutes'!L371+'Données brutes'!N371*Calculatrice!$D$2</f>
        <v>12580</v>
      </c>
      <c r="D375" s="2">
        <f t="shared" si="28"/>
        <v>-65116</v>
      </c>
      <c r="E375" s="8">
        <f>IF(ABS(D375)&lt;'Le jeu'!$E$6*1000,D375,SIGN(D375)*'Le jeu'!$E$6*1000)</f>
        <v>0</v>
      </c>
      <c r="F375" s="8">
        <f t="shared" si="30"/>
        <v>-65116</v>
      </c>
      <c r="G375" s="28">
        <f>IF(F375&lt;0,'Le jeu'!$E$7*INT(Calculatrice!F375/1000),0)</f>
        <v>0</v>
      </c>
      <c r="H375" s="8">
        <f t="shared" si="31"/>
        <v>-65116</v>
      </c>
      <c r="I375" s="28"/>
      <c r="J375" s="2">
        <f t="shared" si="32"/>
        <v>-65116</v>
      </c>
      <c r="K375" s="28">
        <f t="shared" si="29"/>
        <v>-65116</v>
      </c>
    </row>
    <row r="376" spans="1:11" x14ac:dyDescent="0.25">
      <c r="A376" s="3">
        <f>'Données brutes'!A372+'Données brutes'!B372</f>
        <v>43139.708333333336</v>
      </c>
      <c r="B376" s="2">
        <f>'Données brutes'!C372*$E$2</f>
        <v>77643</v>
      </c>
      <c r="C376" s="8">
        <f>'Données brutes'!J372*Calculatrice!$C$2+'Données brutes'!K372*Calculatrice!$B$2+'Données brutes'!L372+'Données brutes'!N372*Calculatrice!$D$2</f>
        <v>12528</v>
      </c>
      <c r="D376" s="2">
        <f t="shared" si="28"/>
        <v>-65115</v>
      </c>
      <c r="E376" s="8">
        <f>IF(ABS(D376)&lt;'Le jeu'!$E$6*1000,D376,SIGN(D376)*'Le jeu'!$E$6*1000)</f>
        <v>0</v>
      </c>
      <c r="F376" s="8">
        <f t="shared" si="30"/>
        <v>-65115</v>
      </c>
      <c r="G376" s="28">
        <f>IF(F376&lt;0,'Le jeu'!$E$7*INT(Calculatrice!F376/1000),0)</f>
        <v>0</v>
      </c>
      <c r="H376" s="8">
        <f t="shared" si="31"/>
        <v>-65115</v>
      </c>
      <c r="I376" s="28"/>
      <c r="J376" s="2">
        <f t="shared" si="32"/>
        <v>-65115</v>
      </c>
      <c r="K376" s="28">
        <f t="shared" si="29"/>
        <v>-65115</v>
      </c>
    </row>
    <row r="377" spans="1:11" x14ac:dyDescent="0.25">
      <c r="A377" s="3">
        <f>'Données brutes'!A373+'Données brutes'!B373</f>
        <v>43139.729166666664</v>
      </c>
      <c r="B377" s="2">
        <f>'Données brutes'!C373*$E$2</f>
        <v>78299</v>
      </c>
      <c r="C377" s="8">
        <f>'Données brutes'!J373*Calculatrice!$C$2+'Données brutes'!K373*Calculatrice!$B$2+'Données brutes'!L373+'Données brutes'!N373*Calculatrice!$D$2</f>
        <v>12031</v>
      </c>
      <c r="D377" s="2">
        <f t="shared" si="28"/>
        <v>-66268</v>
      </c>
      <c r="E377" s="8">
        <f>IF(ABS(D377)&lt;'Le jeu'!$E$6*1000,D377,SIGN(D377)*'Le jeu'!$E$6*1000)</f>
        <v>0</v>
      </c>
      <c r="F377" s="8">
        <f t="shared" si="30"/>
        <v>-66268</v>
      </c>
      <c r="G377" s="28">
        <f>IF(F377&lt;0,'Le jeu'!$E$7*INT(Calculatrice!F377/1000),0)</f>
        <v>0</v>
      </c>
      <c r="H377" s="8">
        <f t="shared" si="31"/>
        <v>-66268</v>
      </c>
      <c r="I377" s="28"/>
      <c r="J377" s="2">
        <f t="shared" si="32"/>
        <v>-66268</v>
      </c>
      <c r="K377" s="28">
        <f t="shared" si="29"/>
        <v>-66268</v>
      </c>
    </row>
    <row r="378" spans="1:11" x14ac:dyDescent="0.25">
      <c r="A378" s="3">
        <f>'Données brutes'!A374+'Données brutes'!B374</f>
        <v>43139.75</v>
      </c>
      <c r="B378" s="2">
        <f>'Données brutes'!C374*$E$2</f>
        <v>80455</v>
      </c>
      <c r="C378" s="8">
        <f>'Données brutes'!J374*Calculatrice!$C$2+'Données brutes'!K374*Calculatrice!$B$2+'Données brutes'!L374+'Données brutes'!N374*Calculatrice!$D$2</f>
        <v>13382</v>
      </c>
      <c r="D378" s="2">
        <f t="shared" si="28"/>
        <v>-67073</v>
      </c>
      <c r="E378" s="8">
        <f>IF(ABS(D378)&lt;'Le jeu'!$E$6*1000,D378,SIGN(D378)*'Le jeu'!$E$6*1000)</f>
        <v>0</v>
      </c>
      <c r="F378" s="8">
        <f t="shared" si="30"/>
        <v>-67073</v>
      </c>
      <c r="G378" s="28">
        <f>IF(F378&lt;0,'Le jeu'!$E$7*INT(Calculatrice!F378/1000),0)</f>
        <v>0</v>
      </c>
      <c r="H378" s="8">
        <f t="shared" si="31"/>
        <v>-67073</v>
      </c>
      <c r="I378" s="28"/>
      <c r="J378" s="2">
        <f t="shared" si="32"/>
        <v>-67073</v>
      </c>
      <c r="K378" s="28">
        <f t="shared" si="29"/>
        <v>-67073</v>
      </c>
    </row>
    <row r="379" spans="1:11" x14ac:dyDescent="0.25">
      <c r="A379" s="3">
        <f>'Données brutes'!A375+'Données brutes'!B375</f>
        <v>43139.770833333336</v>
      </c>
      <c r="B379" s="2">
        <f>'Données brutes'!C375*$E$2</f>
        <v>84446</v>
      </c>
      <c r="C379" s="8">
        <f>'Données brutes'!J375*Calculatrice!$C$2+'Données brutes'!K375*Calculatrice!$B$2+'Données brutes'!L375+'Données brutes'!N375*Calculatrice!$D$2</f>
        <v>15972</v>
      </c>
      <c r="D379" s="2">
        <f t="shared" si="28"/>
        <v>-68474</v>
      </c>
      <c r="E379" s="8">
        <f>IF(ABS(D379)&lt;'Le jeu'!$E$6*1000,D379,SIGN(D379)*'Le jeu'!$E$6*1000)</f>
        <v>0</v>
      </c>
      <c r="F379" s="8">
        <f t="shared" si="30"/>
        <v>-68474</v>
      </c>
      <c r="G379" s="28">
        <f>IF(F379&lt;0,'Le jeu'!$E$7*INT(Calculatrice!F379/1000),0)</f>
        <v>0</v>
      </c>
      <c r="H379" s="8">
        <f t="shared" si="31"/>
        <v>-68474</v>
      </c>
      <c r="I379" s="28"/>
      <c r="J379" s="2">
        <f t="shared" si="32"/>
        <v>-68474</v>
      </c>
      <c r="K379" s="28">
        <f t="shared" si="29"/>
        <v>-68474</v>
      </c>
    </row>
    <row r="380" spans="1:11" x14ac:dyDescent="0.25">
      <c r="A380" s="3">
        <f>'Données brutes'!A376+'Données brutes'!B376</f>
        <v>43139.791666666664</v>
      </c>
      <c r="B380" s="2">
        <f>'Données brutes'!C376*$E$2</f>
        <v>87530</v>
      </c>
      <c r="C380" s="8">
        <f>'Données brutes'!J376*Calculatrice!$C$2+'Données brutes'!K376*Calculatrice!$B$2+'Données brutes'!L376+'Données brutes'!N376*Calculatrice!$D$2</f>
        <v>18325</v>
      </c>
      <c r="D380" s="2">
        <f t="shared" si="28"/>
        <v>-69205</v>
      </c>
      <c r="E380" s="8">
        <f>IF(ABS(D380)&lt;'Le jeu'!$E$6*1000,D380,SIGN(D380)*'Le jeu'!$E$6*1000)</f>
        <v>0</v>
      </c>
      <c r="F380" s="8">
        <f t="shared" si="30"/>
        <v>-69205</v>
      </c>
      <c r="G380" s="28">
        <f>IF(F380&lt;0,'Le jeu'!$E$7*INT(Calculatrice!F380/1000),0)</f>
        <v>0</v>
      </c>
      <c r="H380" s="8">
        <f t="shared" si="31"/>
        <v>-69205</v>
      </c>
      <c r="I380" s="28"/>
      <c r="J380" s="2">
        <f t="shared" si="32"/>
        <v>-69205</v>
      </c>
      <c r="K380" s="28">
        <f t="shared" si="29"/>
        <v>-69205</v>
      </c>
    </row>
    <row r="381" spans="1:11" x14ac:dyDescent="0.25">
      <c r="A381" s="3">
        <f>'Données brutes'!A377+'Données brutes'!B377</f>
        <v>43139.8125</v>
      </c>
      <c r="B381" s="2">
        <f>'Données brutes'!C377*$E$2</f>
        <v>87185</v>
      </c>
      <c r="C381" s="8">
        <f>'Données brutes'!J377*Calculatrice!$C$2+'Données brutes'!K377*Calculatrice!$B$2+'Données brutes'!L377+'Données brutes'!N377*Calculatrice!$D$2</f>
        <v>18606</v>
      </c>
      <c r="D381" s="2">
        <f t="shared" si="28"/>
        <v>-68579</v>
      </c>
      <c r="E381" s="8">
        <f>IF(ABS(D381)&lt;'Le jeu'!$E$6*1000,D381,SIGN(D381)*'Le jeu'!$E$6*1000)</f>
        <v>0</v>
      </c>
      <c r="F381" s="8">
        <f t="shared" si="30"/>
        <v>-68579</v>
      </c>
      <c r="G381" s="28">
        <f>IF(F381&lt;0,'Le jeu'!$E$7*INT(Calculatrice!F381/1000),0)</f>
        <v>0</v>
      </c>
      <c r="H381" s="8">
        <f t="shared" si="31"/>
        <v>-68579</v>
      </c>
      <c r="I381" s="28"/>
      <c r="J381" s="2">
        <f t="shared" si="32"/>
        <v>-68579</v>
      </c>
      <c r="K381" s="28">
        <f t="shared" si="29"/>
        <v>-68579</v>
      </c>
    </row>
    <row r="382" spans="1:11" x14ac:dyDescent="0.25">
      <c r="A382" s="3">
        <f>'Données brutes'!A378+'Données brutes'!B378</f>
        <v>43139.833333333336</v>
      </c>
      <c r="B382" s="2">
        <f>'Données brutes'!C378*$E$2</f>
        <v>85240</v>
      </c>
      <c r="C382" s="8">
        <f>'Données brutes'!J378*Calculatrice!$C$2+'Données brutes'!K378*Calculatrice!$B$2+'Données brutes'!L378+'Données brutes'!N378*Calculatrice!$D$2</f>
        <v>18480</v>
      </c>
      <c r="D382" s="2">
        <f t="shared" si="28"/>
        <v>-66760</v>
      </c>
      <c r="E382" s="8">
        <f>IF(ABS(D382)&lt;'Le jeu'!$E$6*1000,D382,SIGN(D382)*'Le jeu'!$E$6*1000)</f>
        <v>0</v>
      </c>
      <c r="F382" s="8">
        <f t="shared" si="30"/>
        <v>-66760</v>
      </c>
      <c r="G382" s="28">
        <f>IF(F382&lt;0,'Le jeu'!$E$7*INT(Calculatrice!F382/1000),0)</f>
        <v>0</v>
      </c>
      <c r="H382" s="8">
        <f t="shared" si="31"/>
        <v>-66760</v>
      </c>
      <c r="I382" s="28"/>
      <c r="J382" s="2">
        <f t="shared" si="32"/>
        <v>-66760</v>
      </c>
      <c r="K382" s="28">
        <f t="shared" si="29"/>
        <v>-66760</v>
      </c>
    </row>
    <row r="383" spans="1:11" x14ac:dyDescent="0.25">
      <c r="A383" s="3">
        <f>'Données brutes'!A379+'Données brutes'!B379</f>
        <v>43139.854166666664</v>
      </c>
      <c r="B383" s="2">
        <f>'Données brutes'!C379*$E$2</f>
        <v>83173</v>
      </c>
      <c r="C383" s="8">
        <f>'Données brutes'!J379*Calculatrice!$C$2+'Données brutes'!K379*Calculatrice!$B$2+'Données brutes'!L379+'Données brutes'!N379*Calculatrice!$D$2</f>
        <v>18878</v>
      </c>
      <c r="D383" s="2">
        <f t="shared" si="28"/>
        <v>-64295</v>
      </c>
      <c r="E383" s="8">
        <f>IF(ABS(D383)&lt;'Le jeu'!$E$6*1000,D383,SIGN(D383)*'Le jeu'!$E$6*1000)</f>
        <v>0</v>
      </c>
      <c r="F383" s="8">
        <f t="shared" si="30"/>
        <v>-64295</v>
      </c>
      <c r="G383" s="28">
        <f>IF(F383&lt;0,'Le jeu'!$E$7*INT(Calculatrice!F383/1000),0)</f>
        <v>0</v>
      </c>
      <c r="H383" s="8">
        <f t="shared" si="31"/>
        <v>-64295</v>
      </c>
      <c r="I383" s="28"/>
      <c r="J383" s="2">
        <f t="shared" si="32"/>
        <v>-64295</v>
      </c>
      <c r="K383" s="28">
        <f t="shared" si="29"/>
        <v>-64295</v>
      </c>
    </row>
    <row r="384" spans="1:11" x14ac:dyDescent="0.25">
      <c r="A384" s="3">
        <f>'Données brutes'!A380+'Données brutes'!B380</f>
        <v>43139.875</v>
      </c>
      <c r="B384" s="2">
        <f>'Données brutes'!C380*$E$2</f>
        <v>80824</v>
      </c>
      <c r="C384" s="8">
        <f>'Données brutes'!J380*Calculatrice!$C$2+'Données brutes'!K380*Calculatrice!$B$2+'Données brutes'!L380+'Données brutes'!N380*Calculatrice!$D$2</f>
        <v>16663</v>
      </c>
      <c r="D384" s="2">
        <f t="shared" si="28"/>
        <v>-64161</v>
      </c>
      <c r="E384" s="8">
        <f>IF(ABS(D384)&lt;'Le jeu'!$E$6*1000,D384,SIGN(D384)*'Le jeu'!$E$6*1000)</f>
        <v>0</v>
      </c>
      <c r="F384" s="8">
        <f t="shared" si="30"/>
        <v>-64161</v>
      </c>
      <c r="G384" s="28">
        <f>IF(F384&lt;0,'Le jeu'!$E$7*INT(Calculatrice!F384/1000),0)</f>
        <v>0</v>
      </c>
      <c r="H384" s="8">
        <f t="shared" si="31"/>
        <v>-64161</v>
      </c>
      <c r="I384" s="28"/>
      <c r="J384" s="2">
        <f t="shared" si="32"/>
        <v>-64161</v>
      </c>
      <c r="K384" s="28">
        <f t="shared" si="29"/>
        <v>-64161</v>
      </c>
    </row>
    <row r="385" spans="1:11" x14ac:dyDescent="0.25">
      <c r="A385" s="3">
        <f>'Données brutes'!A381+'Données brutes'!B381</f>
        <v>43139.895833333336</v>
      </c>
      <c r="B385" s="2">
        <f>'Données brutes'!C381*$E$2</f>
        <v>78979</v>
      </c>
      <c r="C385" s="8">
        <f>'Données brutes'!J381*Calculatrice!$C$2+'Données brutes'!K381*Calculatrice!$B$2+'Données brutes'!L381+'Données brutes'!N381*Calculatrice!$D$2</f>
        <v>16013</v>
      </c>
      <c r="D385" s="2">
        <f t="shared" si="28"/>
        <v>-62966</v>
      </c>
      <c r="E385" s="8">
        <f>IF(ABS(D385)&lt;'Le jeu'!$E$6*1000,D385,SIGN(D385)*'Le jeu'!$E$6*1000)</f>
        <v>0</v>
      </c>
      <c r="F385" s="8">
        <f t="shared" si="30"/>
        <v>-62966</v>
      </c>
      <c r="G385" s="28">
        <f>IF(F385&lt;0,'Le jeu'!$E$7*INT(Calculatrice!F385/1000),0)</f>
        <v>0</v>
      </c>
      <c r="H385" s="8">
        <f t="shared" si="31"/>
        <v>-62966</v>
      </c>
      <c r="I385" s="28"/>
      <c r="J385" s="2">
        <f t="shared" si="32"/>
        <v>-62966</v>
      </c>
      <c r="K385" s="28">
        <f t="shared" si="29"/>
        <v>-62966</v>
      </c>
    </row>
    <row r="386" spans="1:11" x14ac:dyDescent="0.25">
      <c r="A386" s="3">
        <f>'Données brutes'!A382+'Données brutes'!B382</f>
        <v>43139.916666666664</v>
      </c>
      <c r="B386" s="2">
        <f>'Données brutes'!C382*$E$2</f>
        <v>77502</v>
      </c>
      <c r="C386" s="8">
        <f>'Données brutes'!J382*Calculatrice!$C$2+'Données brutes'!K382*Calculatrice!$B$2+'Données brutes'!L382+'Données brutes'!N382*Calculatrice!$D$2</f>
        <v>14002</v>
      </c>
      <c r="D386" s="2">
        <f t="shared" si="28"/>
        <v>-63500</v>
      </c>
      <c r="E386" s="8">
        <f>IF(ABS(D386)&lt;'Le jeu'!$E$6*1000,D386,SIGN(D386)*'Le jeu'!$E$6*1000)</f>
        <v>0</v>
      </c>
      <c r="F386" s="8">
        <f t="shared" si="30"/>
        <v>-63500</v>
      </c>
      <c r="G386" s="28">
        <f>IF(F386&lt;0,'Le jeu'!$E$7*INT(Calculatrice!F386/1000),0)</f>
        <v>0</v>
      </c>
      <c r="H386" s="8">
        <f t="shared" si="31"/>
        <v>-63500</v>
      </c>
      <c r="I386" s="28"/>
      <c r="J386" s="2">
        <f t="shared" si="32"/>
        <v>-63500</v>
      </c>
      <c r="K386" s="28">
        <f t="shared" si="29"/>
        <v>-63500</v>
      </c>
    </row>
    <row r="387" spans="1:11" x14ac:dyDescent="0.25">
      <c r="A387" s="3">
        <f>'Données brutes'!A383+'Données brutes'!B383</f>
        <v>43139.9375</v>
      </c>
      <c r="B387" s="2">
        <f>'Données brutes'!C383*$E$2</f>
        <v>77730</v>
      </c>
      <c r="C387" s="8">
        <f>'Données brutes'!J383*Calculatrice!$C$2+'Données brutes'!K383*Calculatrice!$B$2+'Données brutes'!L383+'Données brutes'!N383*Calculatrice!$D$2</f>
        <v>14323</v>
      </c>
      <c r="D387" s="2">
        <f t="shared" si="28"/>
        <v>-63407</v>
      </c>
      <c r="E387" s="8">
        <f>IF(ABS(D387)&lt;'Le jeu'!$E$6*1000,D387,SIGN(D387)*'Le jeu'!$E$6*1000)</f>
        <v>0</v>
      </c>
      <c r="F387" s="8">
        <f t="shared" si="30"/>
        <v>-63407</v>
      </c>
      <c r="G387" s="28">
        <f>IF(F387&lt;0,'Le jeu'!$E$7*INT(Calculatrice!F387/1000),0)</f>
        <v>0</v>
      </c>
      <c r="H387" s="8">
        <f t="shared" si="31"/>
        <v>-63407</v>
      </c>
      <c r="I387" s="28"/>
      <c r="J387" s="2">
        <f t="shared" si="32"/>
        <v>-63407</v>
      </c>
      <c r="K387" s="28">
        <f t="shared" si="29"/>
        <v>-63407</v>
      </c>
    </row>
    <row r="388" spans="1:11" x14ac:dyDescent="0.25">
      <c r="A388" s="3">
        <f>'Données brutes'!A384+'Données brutes'!B384</f>
        <v>43139.958333333336</v>
      </c>
      <c r="B388" s="2">
        <f>'Données brutes'!C384*$E$2</f>
        <v>80254</v>
      </c>
      <c r="C388" s="8">
        <f>'Données brutes'!J384*Calculatrice!$C$2+'Données brutes'!K384*Calculatrice!$B$2+'Données brutes'!L384+'Données brutes'!N384*Calculatrice!$D$2</f>
        <v>15977</v>
      </c>
      <c r="D388" s="2">
        <f t="shared" si="28"/>
        <v>-64277</v>
      </c>
      <c r="E388" s="8">
        <f>IF(ABS(D388)&lt;'Le jeu'!$E$6*1000,D388,SIGN(D388)*'Le jeu'!$E$6*1000)</f>
        <v>0</v>
      </c>
      <c r="F388" s="8">
        <f t="shared" si="30"/>
        <v>-64277</v>
      </c>
      <c r="G388" s="28">
        <f>IF(F388&lt;0,'Le jeu'!$E$7*INT(Calculatrice!F388/1000),0)</f>
        <v>0</v>
      </c>
      <c r="H388" s="8">
        <f t="shared" si="31"/>
        <v>-64277</v>
      </c>
      <c r="I388" s="28"/>
      <c r="J388" s="2">
        <f t="shared" si="32"/>
        <v>-64277</v>
      </c>
      <c r="K388" s="28">
        <f t="shared" si="29"/>
        <v>-64277</v>
      </c>
    </row>
    <row r="389" spans="1:11" x14ac:dyDescent="0.25">
      <c r="A389" s="3">
        <f>'Données brutes'!A385+'Données brutes'!B385</f>
        <v>43139.979166666664</v>
      </c>
      <c r="B389" s="2">
        <f>'Données brutes'!C385*$E$2</f>
        <v>79487</v>
      </c>
      <c r="C389" s="8">
        <f>'Données brutes'!J385*Calculatrice!$C$2+'Données brutes'!K385*Calculatrice!$B$2+'Données brutes'!L385+'Données brutes'!N385*Calculatrice!$D$2</f>
        <v>15302</v>
      </c>
      <c r="D389" s="2">
        <f t="shared" si="28"/>
        <v>-64185</v>
      </c>
      <c r="E389" s="8">
        <f>IF(ABS(D389)&lt;'Le jeu'!$E$6*1000,D389,SIGN(D389)*'Le jeu'!$E$6*1000)</f>
        <v>0</v>
      </c>
      <c r="F389" s="8">
        <f t="shared" si="30"/>
        <v>-64185</v>
      </c>
      <c r="G389" s="28">
        <f>IF(F389&lt;0,'Le jeu'!$E$7*INT(Calculatrice!F389/1000),0)</f>
        <v>0</v>
      </c>
      <c r="H389" s="8">
        <f t="shared" si="31"/>
        <v>-64185</v>
      </c>
      <c r="I389" s="28"/>
      <c r="J389" s="2">
        <f t="shared" si="32"/>
        <v>-64185</v>
      </c>
      <c r="K389" s="28">
        <f t="shared" si="29"/>
        <v>-64185</v>
      </c>
    </row>
    <row r="390" spans="1:11" x14ac:dyDescent="0.25">
      <c r="A390" s="3">
        <f>'Données brutes'!A386+'Données brutes'!B386</f>
        <v>43140</v>
      </c>
      <c r="B390" s="2">
        <f>'Données brutes'!C386*$E$2</f>
        <v>79552</v>
      </c>
      <c r="C390" s="8">
        <f>'Données brutes'!J386*Calculatrice!$C$2+'Données brutes'!K386*Calculatrice!$B$2+'Données brutes'!L386+'Données brutes'!N386*Calculatrice!$D$2</f>
        <v>15271</v>
      </c>
      <c r="D390" s="2">
        <f t="shared" si="28"/>
        <v>-64281</v>
      </c>
      <c r="E390" s="8">
        <f>IF(ABS(D390)&lt;'Le jeu'!$E$6*1000,D390,SIGN(D390)*'Le jeu'!$E$6*1000)</f>
        <v>0</v>
      </c>
      <c r="F390" s="8">
        <f t="shared" si="30"/>
        <v>-64281</v>
      </c>
      <c r="G390" s="28">
        <f>IF(F390&lt;0,'Le jeu'!$E$7*INT(Calculatrice!F390/1000),0)</f>
        <v>0</v>
      </c>
      <c r="H390" s="8">
        <f t="shared" si="31"/>
        <v>-64281</v>
      </c>
      <c r="I390" s="28"/>
      <c r="J390" s="2">
        <f t="shared" si="32"/>
        <v>-64281</v>
      </c>
      <c r="K390" s="28">
        <f t="shared" si="29"/>
        <v>-64281</v>
      </c>
    </row>
    <row r="391" spans="1:11" x14ac:dyDescent="0.25">
      <c r="A391" s="3">
        <f>'Données brutes'!A387+'Données brutes'!B387</f>
        <v>43140.020833333336</v>
      </c>
      <c r="B391" s="2">
        <f>'Données brutes'!C387*$E$2</f>
        <v>77816</v>
      </c>
      <c r="C391" s="8">
        <f>'Données brutes'!J387*Calculatrice!$C$2+'Données brutes'!K387*Calculatrice!$B$2+'Données brutes'!L387+'Données brutes'!N387*Calculatrice!$D$2</f>
        <v>14804</v>
      </c>
      <c r="D391" s="2">
        <f t="shared" ref="D391:D454" si="33">-(B391-C391)</f>
        <v>-63012</v>
      </c>
      <c r="E391" s="8">
        <f>IF(ABS(D391)&lt;'Le jeu'!$E$6*1000,D391,SIGN(D391)*'Le jeu'!$E$6*1000)</f>
        <v>0</v>
      </c>
      <c r="F391" s="8">
        <f t="shared" si="30"/>
        <v>-63012</v>
      </c>
      <c r="G391" s="28">
        <f>IF(F391&lt;0,'Le jeu'!$E$7*INT(Calculatrice!F391/1000),0)</f>
        <v>0</v>
      </c>
      <c r="H391" s="8">
        <f t="shared" si="31"/>
        <v>-63012</v>
      </c>
      <c r="I391" s="28"/>
      <c r="J391" s="2">
        <f t="shared" si="32"/>
        <v>-63012</v>
      </c>
      <c r="K391" s="28">
        <f t="shared" ref="K391:K454" si="34">IF(J391&lt;0,J391,0)</f>
        <v>-63012</v>
      </c>
    </row>
    <row r="392" spans="1:11" x14ac:dyDescent="0.25">
      <c r="A392" s="3">
        <f>'Données brutes'!A388+'Données brutes'!B388</f>
        <v>43140.041666666664</v>
      </c>
      <c r="B392" s="2">
        <f>'Données brutes'!C388*$E$2</f>
        <v>75293</v>
      </c>
      <c r="C392" s="8">
        <f>'Données brutes'!J388*Calculatrice!$C$2+'Données brutes'!K388*Calculatrice!$B$2+'Données brutes'!L388+'Données brutes'!N388*Calculatrice!$D$2</f>
        <v>14186</v>
      </c>
      <c r="D392" s="2">
        <f t="shared" si="33"/>
        <v>-61107</v>
      </c>
      <c r="E392" s="8">
        <f>IF(ABS(D392)&lt;'Le jeu'!$E$6*1000,D392,SIGN(D392)*'Le jeu'!$E$6*1000)</f>
        <v>0</v>
      </c>
      <c r="F392" s="8">
        <f t="shared" si="30"/>
        <v>-61107</v>
      </c>
      <c r="G392" s="28">
        <f>IF(F392&lt;0,'Le jeu'!$E$7*INT(Calculatrice!F392/1000),0)</f>
        <v>0</v>
      </c>
      <c r="H392" s="8">
        <f t="shared" si="31"/>
        <v>-61107</v>
      </c>
      <c r="I392" s="28"/>
      <c r="J392" s="2">
        <f t="shared" si="32"/>
        <v>-61107</v>
      </c>
      <c r="K392" s="28">
        <f t="shared" si="34"/>
        <v>-61107</v>
      </c>
    </row>
    <row r="393" spans="1:11" x14ac:dyDescent="0.25">
      <c r="A393" s="3">
        <f>'Données brutes'!A389+'Données brutes'!B389</f>
        <v>43140.0625</v>
      </c>
      <c r="B393" s="2">
        <f>'Données brutes'!C389*$E$2</f>
        <v>75788</v>
      </c>
      <c r="C393" s="8">
        <f>'Données brutes'!J389*Calculatrice!$C$2+'Données brutes'!K389*Calculatrice!$B$2+'Données brutes'!L389+'Données brutes'!N389*Calculatrice!$D$2</f>
        <v>14895</v>
      </c>
      <c r="D393" s="2">
        <f t="shared" si="33"/>
        <v>-60893</v>
      </c>
      <c r="E393" s="8">
        <f>IF(ABS(D393)&lt;'Le jeu'!$E$6*1000,D393,SIGN(D393)*'Le jeu'!$E$6*1000)</f>
        <v>0</v>
      </c>
      <c r="F393" s="8">
        <f t="shared" si="30"/>
        <v>-60893</v>
      </c>
      <c r="G393" s="28">
        <f>IF(F393&lt;0,'Le jeu'!$E$7*INT(Calculatrice!F393/1000),0)</f>
        <v>0</v>
      </c>
      <c r="H393" s="8">
        <f t="shared" si="31"/>
        <v>-60893</v>
      </c>
      <c r="I393" s="28"/>
      <c r="J393" s="2">
        <f t="shared" si="32"/>
        <v>-60893</v>
      </c>
      <c r="K393" s="28">
        <f t="shared" si="34"/>
        <v>-60893</v>
      </c>
    </row>
    <row r="394" spans="1:11" x14ac:dyDescent="0.25">
      <c r="A394" s="3">
        <f>'Données brutes'!A390+'Données brutes'!B390</f>
        <v>43140.083333333336</v>
      </c>
      <c r="B394" s="2">
        <f>'Données brutes'!C390*$E$2</f>
        <v>75101</v>
      </c>
      <c r="C394" s="8">
        <f>'Données brutes'!J390*Calculatrice!$C$2+'Données brutes'!K390*Calculatrice!$B$2+'Données brutes'!L390+'Données brutes'!N390*Calculatrice!$D$2</f>
        <v>14390</v>
      </c>
      <c r="D394" s="2">
        <f t="shared" si="33"/>
        <v>-60711</v>
      </c>
      <c r="E394" s="8">
        <f>IF(ABS(D394)&lt;'Le jeu'!$E$6*1000,D394,SIGN(D394)*'Le jeu'!$E$6*1000)</f>
        <v>0</v>
      </c>
      <c r="F394" s="8">
        <f t="shared" si="30"/>
        <v>-60711</v>
      </c>
      <c r="G394" s="28">
        <f>IF(F394&lt;0,'Le jeu'!$E$7*INT(Calculatrice!F394/1000),0)</f>
        <v>0</v>
      </c>
      <c r="H394" s="8">
        <f t="shared" si="31"/>
        <v>-60711</v>
      </c>
      <c r="I394" s="28"/>
      <c r="J394" s="2">
        <f t="shared" si="32"/>
        <v>-60711</v>
      </c>
      <c r="K394" s="28">
        <f t="shared" si="34"/>
        <v>-60711</v>
      </c>
    </row>
    <row r="395" spans="1:11" x14ac:dyDescent="0.25">
      <c r="A395" s="3">
        <f>'Données brutes'!A391+'Données brutes'!B391</f>
        <v>43140.104166666664</v>
      </c>
      <c r="B395" s="2">
        <f>'Données brutes'!C391*$E$2</f>
        <v>74879</v>
      </c>
      <c r="C395" s="8">
        <f>'Données brutes'!J391*Calculatrice!$C$2+'Données brutes'!K391*Calculatrice!$B$2+'Données brutes'!L391+'Données brutes'!N391*Calculatrice!$D$2</f>
        <v>14505</v>
      </c>
      <c r="D395" s="2">
        <f t="shared" si="33"/>
        <v>-60374</v>
      </c>
      <c r="E395" s="8">
        <f>IF(ABS(D395)&lt;'Le jeu'!$E$6*1000,D395,SIGN(D395)*'Le jeu'!$E$6*1000)</f>
        <v>0</v>
      </c>
      <c r="F395" s="8">
        <f t="shared" si="30"/>
        <v>-60374</v>
      </c>
      <c r="G395" s="28">
        <f>IF(F395&lt;0,'Le jeu'!$E$7*INT(Calculatrice!F395/1000),0)</f>
        <v>0</v>
      </c>
      <c r="H395" s="8">
        <f t="shared" si="31"/>
        <v>-60374</v>
      </c>
      <c r="I395" s="28"/>
      <c r="J395" s="2">
        <f t="shared" si="32"/>
        <v>-60374</v>
      </c>
      <c r="K395" s="28">
        <f t="shared" si="34"/>
        <v>-60374</v>
      </c>
    </row>
    <row r="396" spans="1:11" x14ac:dyDescent="0.25">
      <c r="A396" s="3">
        <f>'Données brutes'!A392+'Données brutes'!B392</f>
        <v>43140.125</v>
      </c>
      <c r="B396" s="2">
        <f>'Données brutes'!C392*$E$2</f>
        <v>73088</v>
      </c>
      <c r="C396" s="8">
        <f>'Données brutes'!J392*Calculatrice!$C$2+'Données brutes'!K392*Calculatrice!$B$2+'Données brutes'!L392+'Données brutes'!N392*Calculatrice!$D$2</f>
        <v>13689</v>
      </c>
      <c r="D396" s="2">
        <f t="shared" si="33"/>
        <v>-59399</v>
      </c>
      <c r="E396" s="8">
        <f>IF(ABS(D396)&lt;'Le jeu'!$E$6*1000,D396,SIGN(D396)*'Le jeu'!$E$6*1000)</f>
        <v>0</v>
      </c>
      <c r="F396" s="8">
        <f t="shared" si="30"/>
        <v>-59399</v>
      </c>
      <c r="G396" s="28">
        <f>IF(F396&lt;0,'Le jeu'!$E$7*INT(Calculatrice!F396/1000),0)</f>
        <v>0</v>
      </c>
      <c r="H396" s="8">
        <f t="shared" si="31"/>
        <v>-59399</v>
      </c>
      <c r="I396" s="28"/>
      <c r="J396" s="2">
        <f t="shared" si="32"/>
        <v>-59399</v>
      </c>
      <c r="K396" s="28">
        <f t="shared" si="34"/>
        <v>-59399</v>
      </c>
    </row>
    <row r="397" spans="1:11" x14ac:dyDescent="0.25">
      <c r="A397" s="3">
        <f>'Données brutes'!A393+'Données brutes'!B393</f>
        <v>43140.145833333336</v>
      </c>
      <c r="B397" s="2">
        <f>'Données brutes'!C393*$E$2</f>
        <v>72197</v>
      </c>
      <c r="C397" s="8">
        <f>'Données brutes'!J393*Calculatrice!$C$2+'Données brutes'!K393*Calculatrice!$B$2+'Données brutes'!L393+'Données brutes'!N393*Calculatrice!$D$2</f>
        <v>13675</v>
      </c>
      <c r="D397" s="2">
        <f t="shared" si="33"/>
        <v>-58522</v>
      </c>
      <c r="E397" s="8">
        <f>IF(ABS(D397)&lt;'Le jeu'!$E$6*1000,D397,SIGN(D397)*'Le jeu'!$E$6*1000)</f>
        <v>0</v>
      </c>
      <c r="F397" s="8">
        <f t="shared" si="30"/>
        <v>-58522</v>
      </c>
      <c r="G397" s="28">
        <f>IF(F397&lt;0,'Le jeu'!$E$7*INT(Calculatrice!F397/1000),0)</f>
        <v>0</v>
      </c>
      <c r="H397" s="8">
        <f t="shared" si="31"/>
        <v>-58522</v>
      </c>
      <c r="I397" s="28"/>
      <c r="J397" s="2">
        <f t="shared" si="32"/>
        <v>-58522</v>
      </c>
      <c r="K397" s="28">
        <f t="shared" si="34"/>
        <v>-58522</v>
      </c>
    </row>
    <row r="398" spans="1:11" x14ac:dyDescent="0.25">
      <c r="A398" s="3">
        <f>'Données brutes'!A394+'Données brutes'!B394</f>
        <v>43140.166666666664</v>
      </c>
      <c r="B398" s="2">
        <f>'Données brutes'!C394*$E$2</f>
        <v>71404</v>
      </c>
      <c r="C398" s="8">
        <f>'Données brutes'!J394*Calculatrice!$C$2+'Données brutes'!K394*Calculatrice!$B$2+'Données brutes'!L394+'Données brutes'!N394*Calculatrice!$D$2</f>
        <v>13122</v>
      </c>
      <c r="D398" s="2">
        <f t="shared" si="33"/>
        <v>-58282</v>
      </c>
      <c r="E398" s="8">
        <f>IF(ABS(D398)&lt;'Le jeu'!$E$6*1000,D398,SIGN(D398)*'Le jeu'!$E$6*1000)</f>
        <v>0</v>
      </c>
      <c r="F398" s="8">
        <f t="shared" si="30"/>
        <v>-58282</v>
      </c>
      <c r="G398" s="28">
        <f>IF(F398&lt;0,'Le jeu'!$E$7*INT(Calculatrice!F398/1000),0)</f>
        <v>0</v>
      </c>
      <c r="H398" s="8">
        <f t="shared" si="31"/>
        <v>-58282</v>
      </c>
      <c r="I398" s="28"/>
      <c r="J398" s="2">
        <f t="shared" si="32"/>
        <v>-58282</v>
      </c>
      <c r="K398" s="28">
        <f t="shared" si="34"/>
        <v>-58282</v>
      </c>
    </row>
    <row r="399" spans="1:11" x14ac:dyDescent="0.25">
      <c r="A399" s="3">
        <f>'Données brutes'!A395+'Données brutes'!B395</f>
        <v>43140.1875</v>
      </c>
      <c r="B399" s="2">
        <f>'Données brutes'!C395*$E$2</f>
        <v>71284</v>
      </c>
      <c r="C399" s="8">
        <f>'Données brutes'!J395*Calculatrice!$C$2+'Données brutes'!K395*Calculatrice!$B$2+'Données brutes'!L395+'Données brutes'!N395*Calculatrice!$D$2</f>
        <v>13053</v>
      </c>
      <c r="D399" s="2">
        <f t="shared" si="33"/>
        <v>-58231</v>
      </c>
      <c r="E399" s="8">
        <f>IF(ABS(D399)&lt;'Le jeu'!$E$6*1000,D399,SIGN(D399)*'Le jeu'!$E$6*1000)</f>
        <v>0</v>
      </c>
      <c r="F399" s="8">
        <f t="shared" si="30"/>
        <v>-58231</v>
      </c>
      <c r="G399" s="28">
        <f>IF(F399&lt;0,'Le jeu'!$E$7*INT(Calculatrice!F399/1000),0)</f>
        <v>0</v>
      </c>
      <c r="H399" s="8">
        <f t="shared" si="31"/>
        <v>-58231</v>
      </c>
      <c r="I399" s="28"/>
      <c r="J399" s="2">
        <f t="shared" si="32"/>
        <v>-58231</v>
      </c>
      <c r="K399" s="28">
        <f t="shared" si="34"/>
        <v>-58231</v>
      </c>
    </row>
    <row r="400" spans="1:11" x14ac:dyDescent="0.25">
      <c r="A400" s="3">
        <f>'Données brutes'!A396+'Données brutes'!B396</f>
        <v>43140.208333333336</v>
      </c>
      <c r="B400" s="2">
        <f>'Données brutes'!C396*$E$2</f>
        <v>71418</v>
      </c>
      <c r="C400" s="8">
        <f>'Données brutes'!J396*Calculatrice!$C$2+'Données brutes'!K396*Calculatrice!$B$2+'Données brutes'!L396+'Données brutes'!N396*Calculatrice!$D$2</f>
        <v>13115</v>
      </c>
      <c r="D400" s="2">
        <f t="shared" si="33"/>
        <v>-58303</v>
      </c>
      <c r="E400" s="8">
        <f>IF(ABS(D400)&lt;'Le jeu'!$E$6*1000,D400,SIGN(D400)*'Le jeu'!$E$6*1000)</f>
        <v>0</v>
      </c>
      <c r="F400" s="8">
        <f t="shared" si="30"/>
        <v>-58303</v>
      </c>
      <c r="G400" s="28">
        <f>IF(F400&lt;0,'Le jeu'!$E$7*INT(Calculatrice!F400/1000),0)</f>
        <v>0</v>
      </c>
      <c r="H400" s="8">
        <f t="shared" si="31"/>
        <v>-58303</v>
      </c>
      <c r="I400" s="28"/>
      <c r="J400" s="2">
        <f t="shared" si="32"/>
        <v>-58303</v>
      </c>
      <c r="K400" s="28">
        <f t="shared" si="34"/>
        <v>-58303</v>
      </c>
    </row>
    <row r="401" spans="1:11" x14ac:dyDescent="0.25">
      <c r="A401" s="3">
        <f>'Données brutes'!A397+'Données brutes'!B397</f>
        <v>43140.229166666664</v>
      </c>
      <c r="B401" s="2">
        <f>'Données brutes'!C397*$E$2</f>
        <v>73420</v>
      </c>
      <c r="C401" s="8">
        <f>'Données brutes'!J397*Calculatrice!$C$2+'Données brutes'!K397*Calculatrice!$B$2+'Données brutes'!L397+'Données brutes'!N397*Calculatrice!$D$2</f>
        <v>14283</v>
      </c>
      <c r="D401" s="2">
        <f t="shared" si="33"/>
        <v>-59137</v>
      </c>
      <c r="E401" s="8">
        <f>IF(ABS(D401)&lt;'Le jeu'!$E$6*1000,D401,SIGN(D401)*'Le jeu'!$E$6*1000)</f>
        <v>0</v>
      </c>
      <c r="F401" s="8">
        <f t="shared" si="30"/>
        <v>-59137</v>
      </c>
      <c r="G401" s="28">
        <f>IF(F401&lt;0,'Le jeu'!$E$7*INT(Calculatrice!F401/1000),0)</f>
        <v>0</v>
      </c>
      <c r="H401" s="8">
        <f t="shared" si="31"/>
        <v>-59137</v>
      </c>
      <c r="I401" s="28"/>
      <c r="J401" s="2">
        <f t="shared" si="32"/>
        <v>-59137</v>
      </c>
      <c r="K401" s="28">
        <f t="shared" si="34"/>
        <v>-59137</v>
      </c>
    </row>
    <row r="402" spans="1:11" x14ac:dyDescent="0.25">
      <c r="A402" s="3">
        <f>'Données brutes'!A398+'Données brutes'!B398</f>
        <v>43140.25</v>
      </c>
      <c r="B402" s="2">
        <f>'Données brutes'!C398*$E$2</f>
        <v>75253</v>
      </c>
      <c r="C402" s="8">
        <f>'Données brutes'!J398*Calculatrice!$C$2+'Données brutes'!K398*Calculatrice!$B$2+'Données brutes'!L398+'Données brutes'!N398*Calculatrice!$D$2</f>
        <v>14719</v>
      </c>
      <c r="D402" s="2">
        <f t="shared" si="33"/>
        <v>-60534</v>
      </c>
      <c r="E402" s="8">
        <f>IF(ABS(D402)&lt;'Le jeu'!$E$6*1000,D402,SIGN(D402)*'Le jeu'!$E$6*1000)</f>
        <v>0</v>
      </c>
      <c r="F402" s="8">
        <f t="shared" si="30"/>
        <v>-60534</v>
      </c>
      <c r="G402" s="28">
        <f>IF(F402&lt;0,'Le jeu'!$E$7*INT(Calculatrice!F402/1000),0)</f>
        <v>0</v>
      </c>
      <c r="H402" s="8">
        <f t="shared" si="31"/>
        <v>-60534</v>
      </c>
      <c r="I402" s="28"/>
      <c r="J402" s="2">
        <f t="shared" si="32"/>
        <v>-60534</v>
      </c>
      <c r="K402" s="28">
        <f t="shared" si="34"/>
        <v>-60534</v>
      </c>
    </row>
    <row r="403" spans="1:11" x14ac:dyDescent="0.25">
      <c r="A403" s="3">
        <f>'Données brutes'!A399+'Données brutes'!B399</f>
        <v>43140.270833333336</v>
      </c>
      <c r="B403" s="2">
        <f>'Données brutes'!C399*$E$2</f>
        <v>79100</v>
      </c>
      <c r="C403" s="8">
        <f>'Données brutes'!J399*Calculatrice!$C$2+'Données brutes'!K399*Calculatrice!$B$2+'Données brutes'!L399+'Données brutes'!N399*Calculatrice!$D$2</f>
        <v>15852</v>
      </c>
      <c r="D403" s="2">
        <f t="shared" si="33"/>
        <v>-63248</v>
      </c>
      <c r="E403" s="8">
        <f>IF(ABS(D403)&lt;'Le jeu'!$E$6*1000,D403,SIGN(D403)*'Le jeu'!$E$6*1000)</f>
        <v>0</v>
      </c>
      <c r="F403" s="8">
        <f t="shared" si="30"/>
        <v>-63248</v>
      </c>
      <c r="G403" s="28">
        <f>IF(F403&lt;0,'Le jeu'!$E$7*INT(Calculatrice!F403/1000),0)</f>
        <v>0</v>
      </c>
      <c r="H403" s="8">
        <f t="shared" si="31"/>
        <v>-63248</v>
      </c>
      <c r="I403" s="28"/>
      <c r="J403" s="2">
        <f t="shared" si="32"/>
        <v>-63248</v>
      </c>
      <c r="K403" s="28">
        <f t="shared" si="34"/>
        <v>-63248</v>
      </c>
    </row>
    <row r="404" spans="1:11" x14ac:dyDescent="0.25">
      <c r="A404" s="3">
        <f>'Données brutes'!A400+'Données brutes'!B400</f>
        <v>43140.291666666664</v>
      </c>
      <c r="B404" s="2">
        <f>'Données brutes'!C400*$E$2</f>
        <v>82370</v>
      </c>
      <c r="C404" s="8">
        <f>'Données brutes'!J400*Calculatrice!$C$2+'Données brutes'!K400*Calculatrice!$B$2+'Données brutes'!L400+'Données brutes'!N400*Calculatrice!$D$2</f>
        <v>18683</v>
      </c>
      <c r="D404" s="2">
        <f t="shared" si="33"/>
        <v>-63687</v>
      </c>
      <c r="E404" s="8">
        <f>IF(ABS(D404)&lt;'Le jeu'!$E$6*1000,D404,SIGN(D404)*'Le jeu'!$E$6*1000)</f>
        <v>0</v>
      </c>
      <c r="F404" s="8">
        <f t="shared" si="30"/>
        <v>-63687</v>
      </c>
      <c r="G404" s="28">
        <f>IF(F404&lt;0,'Le jeu'!$E$7*INT(Calculatrice!F404/1000),0)</f>
        <v>0</v>
      </c>
      <c r="H404" s="8">
        <f t="shared" si="31"/>
        <v>-63687</v>
      </c>
      <c r="I404" s="28"/>
      <c r="J404" s="2">
        <f t="shared" si="32"/>
        <v>-63687</v>
      </c>
      <c r="K404" s="28">
        <f t="shared" si="34"/>
        <v>-63687</v>
      </c>
    </row>
    <row r="405" spans="1:11" x14ac:dyDescent="0.25">
      <c r="A405" s="3">
        <f>'Données brutes'!A401+'Données brutes'!B401</f>
        <v>43140.3125</v>
      </c>
      <c r="B405" s="2">
        <f>'Données brutes'!C401*$E$2</f>
        <v>85469</v>
      </c>
      <c r="C405" s="8">
        <f>'Données brutes'!J401*Calculatrice!$C$2+'Données brutes'!K401*Calculatrice!$B$2+'Données brutes'!L401+'Données brutes'!N401*Calculatrice!$D$2</f>
        <v>20066</v>
      </c>
      <c r="D405" s="2">
        <f t="shared" si="33"/>
        <v>-65403</v>
      </c>
      <c r="E405" s="8">
        <f>IF(ABS(D405)&lt;'Le jeu'!$E$6*1000,D405,SIGN(D405)*'Le jeu'!$E$6*1000)</f>
        <v>0</v>
      </c>
      <c r="F405" s="8">
        <f t="shared" si="30"/>
        <v>-65403</v>
      </c>
      <c r="G405" s="28">
        <f>IF(F405&lt;0,'Le jeu'!$E$7*INT(Calculatrice!F405/1000),0)</f>
        <v>0</v>
      </c>
      <c r="H405" s="8">
        <f t="shared" si="31"/>
        <v>-65403</v>
      </c>
      <c r="I405" s="28"/>
      <c r="J405" s="2">
        <f t="shared" si="32"/>
        <v>-65403</v>
      </c>
      <c r="K405" s="28">
        <f t="shared" si="34"/>
        <v>-65403</v>
      </c>
    </row>
    <row r="406" spans="1:11" x14ac:dyDescent="0.25">
      <c r="A406" s="3">
        <f>'Données brutes'!A402+'Données brutes'!B402</f>
        <v>43140.333333333336</v>
      </c>
      <c r="B406" s="2">
        <f>'Données brutes'!C402*$E$2</f>
        <v>86703</v>
      </c>
      <c r="C406" s="8">
        <f>'Données brutes'!J402*Calculatrice!$C$2+'Données brutes'!K402*Calculatrice!$B$2+'Données brutes'!L402+'Données brutes'!N402*Calculatrice!$D$2</f>
        <v>20849</v>
      </c>
      <c r="D406" s="2">
        <f t="shared" si="33"/>
        <v>-65854</v>
      </c>
      <c r="E406" s="8">
        <f>IF(ABS(D406)&lt;'Le jeu'!$E$6*1000,D406,SIGN(D406)*'Le jeu'!$E$6*1000)</f>
        <v>0</v>
      </c>
      <c r="F406" s="8">
        <f t="shared" si="30"/>
        <v>-65854</v>
      </c>
      <c r="G406" s="28">
        <f>IF(F406&lt;0,'Le jeu'!$E$7*INT(Calculatrice!F406/1000),0)</f>
        <v>0</v>
      </c>
      <c r="H406" s="8">
        <f t="shared" si="31"/>
        <v>-65854</v>
      </c>
      <c r="I406" s="28"/>
      <c r="J406" s="2">
        <f t="shared" si="32"/>
        <v>-65854</v>
      </c>
      <c r="K406" s="28">
        <f t="shared" si="34"/>
        <v>-65854</v>
      </c>
    </row>
    <row r="407" spans="1:11" x14ac:dyDescent="0.25">
      <c r="A407" s="3">
        <f>'Données brutes'!A403+'Données brutes'!B403</f>
        <v>43140.354166666664</v>
      </c>
      <c r="B407" s="2">
        <f>'Données brutes'!C403*$E$2</f>
        <v>86704</v>
      </c>
      <c r="C407" s="8">
        <f>'Données brutes'!J403*Calculatrice!$C$2+'Données brutes'!K403*Calculatrice!$B$2+'Données brutes'!L403+'Données brutes'!N403*Calculatrice!$D$2</f>
        <v>20514</v>
      </c>
      <c r="D407" s="2">
        <f t="shared" si="33"/>
        <v>-66190</v>
      </c>
      <c r="E407" s="8">
        <f>IF(ABS(D407)&lt;'Le jeu'!$E$6*1000,D407,SIGN(D407)*'Le jeu'!$E$6*1000)</f>
        <v>0</v>
      </c>
      <c r="F407" s="8">
        <f t="shared" si="30"/>
        <v>-66190</v>
      </c>
      <c r="G407" s="28">
        <f>IF(F407&lt;0,'Le jeu'!$E$7*INT(Calculatrice!F407/1000),0)</f>
        <v>0</v>
      </c>
      <c r="H407" s="8">
        <f t="shared" si="31"/>
        <v>-66190</v>
      </c>
      <c r="I407" s="28"/>
      <c r="J407" s="2">
        <f t="shared" si="32"/>
        <v>-66190</v>
      </c>
      <c r="K407" s="28">
        <f t="shared" si="34"/>
        <v>-66190</v>
      </c>
    </row>
    <row r="408" spans="1:11" x14ac:dyDescent="0.25">
      <c r="A408" s="3">
        <f>'Données brutes'!A404+'Données brutes'!B404</f>
        <v>43140.375</v>
      </c>
      <c r="B408" s="2">
        <f>'Données brutes'!C404*$E$2</f>
        <v>87372</v>
      </c>
      <c r="C408" s="8">
        <f>'Données brutes'!J404*Calculatrice!$C$2+'Données brutes'!K404*Calculatrice!$B$2+'Données brutes'!L404+'Données brutes'!N404*Calculatrice!$D$2</f>
        <v>21068</v>
      </c>
      <c r="D408" s="2">
        <f t="shared" si="33"/>
        <v>-66304</v>
      </c>
      <c r="E408" s="8">
        <f>IF(ABS(D408)&lt;'Le jeu'!$E$6*1000,D408,SIGN(D408)*'Le jeu'!$E$6*1000)</f>
        <v>0</v>
      </c>
      <c r="F408" s="8">
        <f t="shared" si="30"/>
        <v>-66304</v>
      </c>
      <c r="G408" s="28">
        <f>IF(F408&lt;0,'Le jeu'!$E$7*INT(Calculatrice!F408/1000),0)</f>
        <v>0</v>
      </c>
      <c r="H408" s="8">
        <f t="shared" si="31"/>
        <v>-66304</v>
      </c>
      <c r="I408" s="28"/>
      <c r="J408" s="2">
        <f t="shared" si="32"/>
        <v>-66304</v>
      </c>
      <c r="K408" s="28">
        <f t="shared" si="34"/>
        <v>-66304</v>
      </c>
    </row>
    <row r="409" spans="1:11" x14ac:dyDescent="0.25">
      <c r="A409" s="3">
        <f>'Données brutes'!A405+'Données brutes'!B405</f>
        <v>43140.395833333336</v>
      </c>
      <c r="B409" s="2">
        <f>'Données brutes'!C405*$E$2</f>
        <v>87754</v>
      </c>
      <c r="C409" s="8">
        <f>'Données brutes'!J405*Calculatrice!$C$2+'Données brutes'!K405*Calculatrice!$B$2+'Données brutes'!L405+'Données brutes'!N405*Calculatrice!$D$2</f>
        <v>21774</v>
      </c>
      <c r="D409" s="2">
        <f t="shared" si="33"/>
        <v>-65980</v>
      </c>
      <c r="E409" s="8">
        <f>IF(ABS(D409)&lt;'Le jeu'!$E$6*1000,D409,SIGN(D409)*'Le jeu'!$E$6*1000)</f>
        <v>0</v>
      </c>
      <c r="F409" s="8">
        <f t="shared" si="30"/>
        <v>-65980</v>
      </c>
      <c r="G409" s="28">
        <f>IF(F409&lt;0,'Le jeu'!$E$7*INT(Calculatrice!F409/1000),0)</f>
        <v>0</v>
      </c>
      <c r="H409" s="8">
        <f t="shared" si="31"/>
        <v>-65980</v>
      </c>
      <c r="I409" s="28"/>
      <c r="J409" s="2">
        <f t="shared" si="32"/>
        <v>-65980</v>
      </c>
      <c r="K409" s="28">
        <f t="shared" si="34"/>
        <v>-65980</v>
      </c>
    </row>
    <row r="410" spans="1:11" x14ac:dyDescent="0.25">
      <c r="A410" s="3">
        <f>'Données brutes'!A406+'Données brutes'!B406</f>
        <v>43140.416666666664</v>
      </c>
      <c r="B410" s="2">
        <f>'Données brutes'!C406*$E$2</f>
        <v>87533</v>
      </c>
      <c r="C410" s="8">
        <f>'Données brutes'!J406*Calculatrice!$C$2+'Données brutes'!K406*Calculatrice!$B$2+'Données brutes'!L406+'Données brutes'!N406*Calculatrice!$D$2</f>
        <v>22052</v>
      </c>
      <c r="D410" s="2">
        <f t="shared" si="33"/>
        <v>-65481</v>
      </c>
      <c r="E410" s="8">
        <f>IF(ABS(D410)&lt;'Le jeu'!$E$6*1000,D410,SIGN(D410)*'Le jeu'!$E$6*1000)</f>
        <v>0</v>
      </c>
      <c r="F410" s="8">
        <f t="shared" si="30"/>
        <v>-65481</v>
      </c>
      <c r="G410" s="28">
        <f>IF(F410&lt;0,'Le jeu'!$E$7*INT(Calculatrice!F410/1000),0)</f>
        <v>0</v>
      </c>
      <c r="H410" s="8">
        <f t="shared" si="31"/>
        <v>-65481</v>
      </c>
      <c r="I410" s="28"/>
      <c r="J410" s="2">
        <f t="shared" si="32"/>
        <v>-65481</v>
      </c>
      <c r="K410" s="28">
        <f t="shared" si="34"/>
        <v>-65481</v>
      </c>
    </row>
    <row r="411" spans="1:11" x14ac:dyDescent="0.25">
      <c r="A411" s="3">
        <f>'Données brutes'!A407+'Données brutes'!B407</f>
        <v>43140.4375</v>
      </c>
      <c r="B411" s="2">
        <f>'Données brutes'!C407*$E$2</f>
        <v>87089</v>
      </c>
      <c r="C411" s="8">
        <f>'Données brutes'!J407*Calculatrice!$C$2+'Données brutes'!K407*Calculatrice!$B$2+'Données brutes'!L407+'Données brutes'!N407*Calculatrice!$D$2</f>
        <v>22620</v>
      </c>
      <c r="D411" s="2">
        <f t="shared" si="33"/>
        <v>-64469</v>
      </c>
      <c r="E411" s="8">
        <f>IF(ABS(D411)&lt;'Le jeu'!$E$6*1000,D411,SIGN(D411)*'Le jeu'!$E$6*1000)</f>
        <v>0</v>
      </c>
      <c r="F411" s="8">
        <f t="shared" si="30"/>
        <v>-64469</v>
      </c>
      <c r="G411" s="28">
        <f>IF(F411&lt;0,'Le jeu'!$E$7*INT(Calculatrice!F411/1000),0)</f>
        <v>0</v>
      </c>
      <c r="H411" s="8">
        <f t="shared" si="31"/>
        <v>-64469</v>
      </c>
      <c r="I411" s="28"/>
      <c r="J411" s="2">
        <f t="shared" si="32"/>
        <v>-64469</v>
      </c>
      <c r="K411" s="28">
        <f t="shared" si="34"/>
        <v>-64469</v>
      </c>
    </row>
    <row r="412" spans="1:11" x14ac:dyDescent="0.25">
      <c r="A412" s="3">
        <f>'Données brutes'!A408+'Données brutes'!B408</f>
        <v>43140.458333333336</v>
      </c>
      <c r="B412" s="2">
        <f>'Données brutes'!C408*$E$2</f>
        <v>86693</v>
      </c>
      <c r="C412" s="8">
        <f>'Données brutes'!J408*Calculatrice!$C$2+'Données brutes'!K408*Calculatrice!$B$2+'Données brutes'!L408+'Données brutes'!N408*Calculatrice!$D$2</f>
        <v>22504</v>
      </c>
      <c r="D412" s="2">
        <f t="shared" si="33"/>
        <v>-64189</v>
      </c>
      <c r="E412" s="8">
        <f>IF(ABS(D412)&lt;'Le jeu'!$E$6*1000,D412,SIGN(D412)*'Le jeu'!$E$6*1000)</f>
        <v>0</v>
      </c>
      <c r="F412" s="8">
        <f t="shared" si="30"/>
        <v>-64189</v>
      </c>
      <c r="G412" s="28">
        <f>IF(F412&lt;0,'Le jeu'!$E$7*INT(Calculatrice!F412/1000),0)</f>
        <v>0</v>
      </c>
      <c r="H412" s="8">
        <f t="shared" si="31"/>
        <v>-64189</v>
      </c>
      <c r="I412" s="28"/>
      <c r="J412" s="2">
        <f t="shared" si="32"/>
        <v>-64189</v>
      </c>
      <c r="K412" s="28">
        <f t="shared" si="34"/>
        <v>-64189</v>
      </c>
    </row>
    <row r="413" spans="1:11" x14ac:dyDescent="0.25">
      <c r="A413" s="3">
        <f>'Données brutes'!A409+'Données brutes'!B409</f>
        <v>43140.479166666664</v>
      </c>
      <c r="B413" s="2">
        <f>'Données brutes'!C409*$E$2</f>
        <v>86626</v>
      </c>
      <c r="C413" s="8">
        <f>'Données brutes'!J409*Calculatrice!$C$2+'Données brutes'!K409*Calculatrice!$B$2+'Données brutes'!L409+'Données brutes'!N409*Calculatrice!$D$2</f>
        <v>22568</v>
      </c>
      <c r="D413" s="2">
        <f t="shared" si="33"/>
        <v>-64058</v>
      </c>
      <c r="E413" s="8">
        <f>IF(ABS(D413)&lt;'Le jeu'!$E$6*1000,D413,SIGN(D413)*'Le jeu'!$E$6*1000)</f>
        <v>0</v>
      </c>
      <c r="F413" s="8">
        <f t="shared" si="30"/>
        <v>-64058</v>
      </c>
      <c r="G413" s="28">
        <f>IF(F413&lt;0,'Le jeu'!$E$7*INT(Calculatrice!F413/1000),0)</f>
        <v>0</v>
      </c>
      <c r="H413" s="8">
        <f t="shared" si="31"/>
        <v>-64058</v>
      </c>
      <c r="I413" s="28"/>
      <c r="J413" s="2">
        <f t="shared" si="32"/>
        <v>-64058</v>
      </c>
      <c r="K413" s="28">
        <f t="shared" si="34"/>
        <v>-64058</v>
      </c>
    </row>
    <row r="414" spans="1:11" x14ac:dyDescent="0.25">
      <c r="A414" s="3">
        <f>'Données brutes'!A410+'Données brutes'!B410</f>
        <v>43140.5</v>
      </c>
      <c r="B414" s="2">
        <f>'Données brutes'!C410*$E$2</f>
        <v>86510</v>
      </c>
      <c r="C414" s="8">
        <f>'Données brutes'!J410*Calculatrice!$C$2+'Données brutes'!K410*Calculatrice!$B$2+'Données brutes'!L410+'Données brutes'!N410*Calculatrice!$D$2</f>
        <v>22377</v>
      </c>
      <c r="D414" s="2">
        <f t="shared" si="33"/>
        <v>-64133</v>
      </c>
      <c r="E414" s="8">
        <f>IF(ABS(D414)&lt;'Le jeu'!$E$6*1000,D414,SIGN(D414)*'Le jeu'!$E$6*1000)</f>
        <v>0</v>
      </c>
      <c r="F414" s="8">
        <f t="shared" si="30"/>
        <v>-64133</v>
      </c>
      <c r="G414" s="28">
        <f>IF(F414&lt;0,'Le jeu'!$E$7*INT(Calculatrice!F414/1000),0)</f>
        <v>0</v>
      </c>
      <c r="H414" s="8">
        <f t="shared" si="31"/>
        <v>-64133</v>
      </c>
      <c r="I414" s="28"/>
      <c r="J414" s="2">
        <f t="shared" si="32"/>
        <v>-64133</v>
      </c>
      <c r="K414" s="28">
        <f t="shared" si="34"/>
        <v>-64133</v>
      </c>
    </row>
    <row r="415" spans="1:11" x14ac:dyDescent="0.25">
      <c r="A415" s="3">
        <f>'Données brutes'!A411+'Données brutes'!B411</f>
        <v>43140.520833333336</v>
      </c>
      <c r="B415" s="2">
        <f>'Données brutes'!C411*$E$2</f>
        <v>85707</v>
      </c>
      <c r="C415" s="8">
        <f>'Données brutes'!J411*Calculatrice!$C$2+'Données brutes'!K411*Calculatrice!$B$2+'Données brutes'!L411+'Données brutes'!N411*Calculatrice!$D$2</f>
        <v>21743</v>
      </c>
      <c r="D415" s="2">
        <f t="shared" si="33"/>
        <v>-63964</v>
      </c>
      <c r="E415" s="8">
        <f>IF(ABS(D415)&lt;'Le jeu'!$E$6*1000,D415,SIGN(D415)*'Le jeu'!$E$6*1000)</f>
        <v>0</v>
      </c>
      <c r="F415" s="8">
        <f t="shared" si="30"/>
        <v>-63964</v>
      </c>
      <c r="G415" s="28">
        <f>IF(F415&lt;0,'Le jeu'!$E$7*INT(Calculatrice!F415/1000),0)</f>
        <v>0</v>
      </c>
      <c r="H415" s="8">
        <f t="shared" si="31"/>
        <v>-63964</v>
      </c>
      <c r="I415" s="28"/>
      <c r="J415" s="2">
        <f t="shared" si="32"/>
        <v>-63964</v>
      </c>
      <c r="K415" s="28">
        <f t="shared" si="34"/>
        <v>-63964</v>
      </c>
    </row>
    <row r="416" spans="1:11" x14ac:dyDescent="0.25">
      <c r="A416" s="3">
        <f>'Données brutes'!A412+'Données brutes'!B412</f>
        <v>43140.541666666664</v>
      </c>
      <c r="B416" s="2">
        <f>'Données brutes'!C412*$E$2</f>
        <v>85486</v>
      </c>
      <c r="C416" s="8">
        <f>'Données brutes'!J412*Calculatrice!$C$2+'Données brutes'!K412*Calculatrice!$B$2+'Données brutes'!L412+'Données brutes'!N412*Calculatrice!$D$2</f>
        <v>21215</v>
      </c>
      <c r="D416" s="2">
        <f t="shared" si="33"/>
        <v>-64271</v>
      </c>
      <c r="E416" s="8">
        <f>IF(ABS(D416)&lt;'Le jeu'!$E$6*1000,D416,SIGN(D416)*'Le jeu'!$E$6*1000)</f>
        <v>0</v>
      </c>
      <c r="F416" s="8">
        <f t="shared" si="30"/>
        <v>-64271</v>
      </c>
      <c r="G416" s="28">
        <f>IF(F416&lt;0,'Le jeu'!$E$7*INT(Calculatrice!F416/1000),0)</f>
        <v>0</v>
      </c>
      <c r="H416" s="8">
        <f t="shared" si="31"/>
        <v>-64271</v>
      </c>
      <c r="I416" s="28"/>
      <c r="J416" s="2">
        <f t="shared" si="32"/>
        <v>-64271</v>
      </c>
      <c r="K416" s="28">
        <f t="shared" si="34"/>
        <v>-64271</v>
      </c>
    </row>
    <row r="417" spans="1:11" x14ac:dyDescent="0.25">
      <c r="A417" s="3">
        <f>'Données brutes'!A413+'Données brutes'!B413</f>
        <v>43140.5625</v>
      </c>
      <c r="B417" s="2">
        <f>'Données brutes'!C413*$E$2</f>
        <v>83958</v>
      </c>
      <c r="C417" s="8">
        <f>'Données brutes'!J413*Calculatrice!$C$2+'Données brutes'!K413*Calculatrice!$B$2+'Données brutes'!L413+'Données brutes'!N413*Calculatrice!$D$2</f>
        <v>20796</v>
      </c>
      <c r="D417" s="2">
        <f t="shared" si="33"/>
        <v>-63162</v>
      </c>
      <c r="E417" s="8">
        <f>IF(ABS(D417)&lt;'Le jeu'!$E$6*1000,D417,SIGN(D417)*'Le jeu'!$E$6*1000)</f>
        <v>0</v>
      </c>
      <c r="F417" s="8">
        <f t="shared" si="30"/>
        <v>-63162</v>
      </c>
      <c r="G417" s="28">
        <f>IF(F417&lt;0,'Le jeu'!$E$7*INT(Calculatrice!F417/1000),0)</f>
        <v>0</v>
      </c>
      <c r="H417" s="8">
        <f t="shared" si="31"/>
        <v>-63162</v>
      </c>
      <c r="I417" s="28"/>
      <c r="J417" s="2">
        <f t="shared" si="32"/>
        <v>-63162</v>
      </c>
      <c r="K417" s="28">
        <f t="shared" si="34"/>
        <v>-63162</v>
      </c>
    </row>
    <row r="418" spans="1:11" x14ac:dyDescent="0.25">
      <c r="A418" s="3">
        <f>'Données brutes'!A414+'Données brutes'!B414</f>
        <v>43140.583333333336</v>
      </c>
      <c r="B418" s="2">
        <f>'Données brutes'!C414*$E$2</f>
        <v>82793</v>
      </c>
      <c r="C418" s="8">
        <f>'Données brutes'!J414*Calculatrice!$C$2+'Données brutes'!K414*Calculatrice!$B$2+'Données brutes'!L414+'Données brutes'!N414*Calculatrice!$D$2</f>
        <v>19827</v>
      </c>
      <c r="D418" s="2">
        <f t="shared" si="33"/>
        <v>-62966</v>
      </c>
      <c r="E418" s="8">
        <f>IF(ABS(D418)&lt;'Le jeu'!$E$6*1000,D418,SIGN(D418)*'Le jeu'!$E$6*1000)</f>
        <v>0</v>
      </c>
      <c r="F418" s="8">
        <f t="shared" si="30"/>
        <v>-62966</v>
      </c>
      <c r="G418" s="28">
        <f>IF(F418&lt;0,'Le jeu'!$E$7*INT(Calculatrice!F418/1000),0)</f>
        <v>0</v>
      </c>
      <c r="H418" s="8">
        <f t="shared" si="31"/>
        <v>-62966</v>
      </c>
      <c r="I418" s="28"/>
      <c r="J418" s="2">
        <f t="shared" si="32"/>
        <v>-62966</v>
      </c>
      <c r="K418" s="28">
        <f t="shared" si="34"/>
        <v>-62966</v>
      </c>
    </row>
    <row r="419" spans="1:11" x14ac:dyDescent="0.25">
      <c r="A419" s="3">
        <f>'Données brutes'!A415+'Données brutes'!B415</f>
        <v>43140.604166666664</v>
      </c>
      <c r="B419" s="2">
        <f>'Données brutes'!C415*$E$2</f>
        <v>81960</v>
      </c>
      <c r="C419" s="8">
        <f>'Données brutes'!J415*Calculatrice!$C$2+'Données brutes'!K415*Calculatrice!$B$2+'Données brutes'!L415+'Données brutes'!N415*Calculatrice!$D$2</f>
        <v>19904</v>
      </c>
      <c r="D419" s="2">
        <f t="shared" si="33"/>
        <v>-62056</v>
      </c>
      <c r="E419" s="8">
        <f>IF(ABS(D419)&lt;'Le jeu'!$E$6*1000,D419,SIGN(D419)*'Le jeu'!$E$6*1000)</f>
        <v>0</v>
      </c>
      <c r="F419" s="8">
        <f t="shared" si="30"/>
        <v>-62056</v>
      </c>
      <c r="G419" s="28">
        <f>IF(F419&lt;0,'Le jeu'!$E$7*INT(Calculatrice!F419/1000),0)</f>
        <v>0</v>
      </c>
      <c r="H419" s="8">
        <f t="shared" si="31"/>
        <v>-62056</v>
      </c>
      <c r="I419" s="28"/>
      <c r="J419" s="2">
        <f t="shared" si="32"/>
        <v>-62056</v>
      </c>
      <c r="K419" s="28">
        <f t="shared" si="34"/>
        <v>-62056</v>
      </c>
    </row>
    <row r="420" spans="1:11" x14ac:dyDescent="0.25">
      <c r="A420" s="3">
        <f>'Données brutes'!A416+'Données brutes'!B416</f>
        <v>43140.625</v>
      </c>
      <c r="B420" s="2">
        <f>'Données brutes'!C416*$E$2</f>
        <v>80369</v>
      </c>
      <c r="C420" s="8">
        <f>'Données brutes'!J416*Calculatrice!$C$2+'Données brutes'!K416*Calculatrice!$B$2+'Données brutes'!L416+'Données brutes'!N416*Calculatrice!$D$2</f>
        <v>18685</v>
      </c>
      <c r="D420" s="2">
        <f t="shared" si="33"/>
        <v>-61684</v>
      </c>
      <c r="E420" s="8">
        <f>IF(ABS(D420)&lt;'Le jeu'!$E$6*1000,D420,SIGN(D420)*'Le jeu'!$E$6*1000)</f>
        <v>0</v>
      </c>
      <c r="F420" s="8">
        <f t="shared" si="30"/>
        <v>-61684</v>
      </c>
      <c r="G420" s="28">
        <f>IF(F420&lt;0,'Le jeu'!$E$7*INT(Calculatrice!F420/1000),0)</f>
        <v>0</v>
      </c>
      <c r="H420" s="8">
        <f t="shared" si="31"/>
        <v>-61684</v>
      </c>
      <c r="I420" s="28"/>
      <c r="J420" s="2">
        <f t="shared" si="32"/>
        <v>-61684</v>
      </c>
      <c r="K420" s="28">
        <f t="shared" si="34"/>
        <v>-61684</v>
      </c>
    </row>
    <row r="421" spans="1:11" x14ac:dyDescent="0.25">
      <c r="A421" s="3">
        <f>'Données brutes'!A417+'Données brutes'!B417</f>
        <v>43140.645833333336</v>
      </c>
      <c r="B421" s="2">
        <f>'Données brutes'!C417*$E$2</f>
        <v>79506</v>
      </c>
      <c r="C421" s="8">
        <f>'Données brutes'!J417*Calculatrice!$C$2+'Données brutes'!K417*Calculatrice!$B$2+'Données brutes'!L417+'Données brutes'!N417*Calculatrice!$D$2</f>
        <v>17974</v>
      </c>
      <c r="D421" s="2">
        <f t="shared" si="33"/>
        <v>-61532</v>
      </c>
      <c r="E421" s="8">
        <f>IF(ABS(D421)&lt;'Le jeu'!$E$6*1000,D421,SIGN(D421)*'Le jeu'!$E$6*1000)</f>
        <v>0</v>
      </c>
      <c r="F421" s="8">
        <f t="shared" si="30"/>
        <v>-61532</v>
      </c>
      <c r="G421" s="28">
        <f>IF(F421&lt;0,'Le jeu'!$E$7*INT(Calculatrice!F421/1000),0)</f>
        <v>0</v>
      </c>
      <c r="H421" s="8">
        <f t="shared" si="31"/>
        <v>-61532</v>
      </c>
      <c r="I421" s="28"/>
      <c r="J421" s="2">
        <f t="shared" si="32"/>
        <v>-61532</v>
      </c>
      <c r="K421" s="28">
        <f t="shared" si="34"/>
        <v>-61532</v>
      </c>
    </row>
    <row r="422" spans="1:11" x14ac:dyDescent="0.25">
      <c r="A422" s="3">
        <f>'Données brutes'!A418+'Données brutes'!B418</f>
        <v>43140.666666666664</v>
      </c>
      <c r="B422" s="2">
        <f>'Données brutes'!C418*$E$2</f>
        <v>78395</v>
      </c>
      <c r="C422" s="8">
        <f>'Données brutes'!J418*Calculatrice!$C$2+'Données brutes'!K418*Calculatrice!$B$2+'Données brutes'!L418+'Données brutes'!N418*Calculatrice!$D$2</f>
        <v>17130</v>
      </c>
      <c r="D422" s="2">
        <f t="shared" si="33"/>
        <v>-61265</v>
      </c>
      <c r="E422" s="8">
        <f>IF(ABS(D422)&lt;'Le jeu'!$E$6*1000,D422,SIGN(D422)*'Le jeu'!$E$6*1000)</f>
        <v>0</v>
      </c>
      <c r="F422" s="8">
        <f t="shared" si="30"/>
        <v>-61265</v>
      </c>
      <c r="G422" s="28">
        <f>IF(F422&lt;0,'Le jeu'!$E$7*INT(Calculatrice!F422/1000),0)</f>
        <v>0</v>
      </c>
      <c r="H422" s="8">
        <f t="shared" si="31"/>
        <v>-61265</v>
      </c>
      <c r="I422" s="28"/>
      <c r="J422" s="2">
        <f t="shared" si="32"/>
        <v>-61265</v>
      </c>
      <c r="K422" s="28">
        <f t="shared" si="34"/>
        <v>-61265</v>
      </c>
    </row>
    <row r="423" spans="1:11" x14ac:dyDescent="0.25">
      <c r="A423" s="3">
        <f>'Données brutes'!A419+'Données brutes'!B419</f>
        <v>43140.6875</v>
      </c>
      <c r="B423" s="2">
        <f>'Données brutes'!C419*$E$2</f>
        <v>77795</v>
      </c>
      <c r="C423" s="8">
        <f>'Données brutes'!J419*Calculatrice!$C$2+'Données brutes'!K419*Calculatrice!$B$2+'Données brutes'!L419+'Données brutes'!N419*Calculatrice!$D$2</f>
        <v>16501</v>
      </c>
      <c r="D423" s="2">
        <f t="shared" si="33"/>
        <v>-61294</v>
      </c>
      <c r="E423" s="8">
        <f>IF(ABS(D423)&lt;'Le jeu'!$E$6*1000,D423,SIGN(D423)*'Le jeu'!$E$6*1000)</f>
        <v>0</v>
      </c>
      <c r="F423" s="8">
        <f t="shared" ref="F423:F486" si="35">D423-E423</f>
        <v>-61294</v>
      </c>
      <c r="G423" s="28">
        <f>IF(F423&lt;0,'Le jeu'!$E$7*INT(Calculatrice!F423/1000),0)</f>
        <v>0</v>
      </c>
      <c r="H423" s="8">
        <f t="shared" ref="H423:H486" si="36">F423-G423</f>
        <v>-61294</v>
      </c>
      <c r="I423" s="28"/>
      <c r="J423" s="2">
        <f t="shared" ref="J423:J486" si="37">H423-(I423-I424)*1000000/0.5</f>
        <v>-61294</v>
      </c>
      <c r="K423" s="28">
        <f t="shared" si="34"/>
        <v>-61294</v>
      </c>
    </row>
    <row r="424" spans="1:11" x14ac:dyDescent="0.25">
      <c r="A424" s="3">
        <f>'Données brutes'!A420+'Données brutes'!B420</f>
        <v>43140.708333333336</v>
      </c>
      <c r="B424" s="2">
        <f>'Données brutes'!C420*$E$2</f>
        <v>77413</v>
      </c>
      <c r="C424" s="8">
        <f>'Données brutes'!J420*Calculatrice!$C$2+'Données brutes'!K420*Calculatrice!$B$2+'Données brutes'!L420+'Données brutes'!N420*Calculatrice!$D$2</f>
        <v>16029</v>
      </c>
      <c r="D424" s="2">
        <f t="shared" si="33"/>
        <v>-61384</v>
      </c>
      <c r="E424" s="8">
        <f>IF(ABS(D424)&lt;'Le jeu'!$E$6*1000,D424,SIGN(D424)*'Le jeu'!$E$6*1000)</f>
        <v>0</v>
      </c>
      <c r="F424" s="8">
        <f t="shared" si="35"/>
        <v>-61384</v>
      </c>
      <c r="G424" s="28">
        <f>IF(F424&lt;0,'Le jeu'!$E$7*INT(Calculatrice!F424/1000),0)</f>
        <v>0</v>
      </c>
      <c r="H424" s="8">
        <f t="shared" si="36"/>
        <v>-61384</v>
      </c>
      <c r="I424" s="28"/>
      <c r="J424" s="2">
        <f t="shared" si="37"/>
        <v>-61384</v>
      </c>
      <c r="K424" s="28">
        <f t="shared" si="34"/>
        <v>-61384</v>
      </c>
    </row>
    <row r="425" spans="1:11" x14ac:dyDescent="0.25">
      <c r="A425" s="3">
        <f>'Données brutes'!A421+'Données brutes'!B421</f>
        <v>43140.729166666664</v>
      </c>
      <c r="B425" s="2">
        <f>'Données brutes'!C421*$E$2</f>
        <v>78070</v>
      </c>
      <c r="C425" s="8">
        <f>'Données brutes'!J421*Calculatrice!$C$2+'Données brutes'!K421*Calculatrice!$B$2+'Données brutes'!L421+'Données brutes'!N421*Calculatrice!$D$2</f>
        <v>15062</v>
      </c>
      <c r="D425" s="2">
        <f t="shared" si="33"/>
        <v>-63008</v>
      </c>
      <c r="E425" s="8">
        <f>IF(ABS(D425)&lt;'Le jeu'!$E$6*1000,D425,SIGN(D425)*'Le jeu'!$E$6*1000)</f>
        <v>0</v>
      </c>
      <c r="F425" s="8">
        <f t="shared" si="35"/>
        <v>-63008</v>
      </c>
      <c r="G425" s="28">
        <f>IF(F425&lt;0,'Le jeu'!$E$7*INT(Calculatrice!F425/1000),0)</f>
        <v>0</v>
      </c>
      <c r="H425" s="8">
        <f t="shared" si="36"/>
        <v>-63008</v>
      </c>
      <c r="I425" s="28"/>
      <c r="J425" s="2">
        <f t="shared" si="37"/>
        <v>-63008</v>
      </c>
      <c r="K425" s="28">
        <f t="shared" si="34"/>
        <v>-63008</v>
      </c>
    </row>
    <row r="426" spans="1:11" x14ac:dyDescent="0.25">
      <c r="A426" s="3">
        <f>'Données brutes'!A422+'Données brutes'!B422</f>
        <v>43140.75</v>
      </c>
      <c r="B426" s="2">
        <f>'Données brutes'!C422*$E$2</f>
        <v>79762</v>
      </c>
      <c r="C426" s="8">
        <f>'Données brutes'!J422*Calculatrice!$C$2+'Données brutes'!K422*Calculatrice!$B$2+'Données brutes'!L422+'Données brutes'!N422*Calculatrice!$D$2</f>
        <v>16634</v>
      </c>
      <c r="D426" s="2">
        <f t="shared" si="33"/>
        <v>-63128</v>
      </c>
      <c r="E426" s="8">
        <f>IF(ABS(D426)&lt;'Le jeu'!$E$6*1000,D426,SIGN(D426)*'Le jeu'!$E$6*1000)</f>
        <v>0</v>
      </c>
      <c r="F426" s="8">
        <f t="shared" si="35"/>
        <v>-63128</v>
      </c>
      <c r="G426" s="28">
        <f>IF(F426&lt;0,'Le jeu'!$E$7*INT(Calculatrice!F426/1000),0)</f>
        <v>0</v>
      </c>
      <c r="H426" s="8">
        <f t="shared" si="36"/>
        <v>-63128</v>
      </c>
      <c r="I426" s="28"/>
      <c r="J426" s="2">
        <f t="shared" si="37"/>
        <v>-63128</v>
      </c>
      <c r="K426" s="28">
        <f t="shared" si="34"/>
        <v>-63128</v>
      </c>
    </row>
    <row r="427" spans="1:11" x14ac:dyDescent="0.25">
      <c r="A427" s="3">
        <f>'Données brutes'!A423+'Données brutes'!B423</f>
        <v>43140.770833333336</v>
      </c>
      <c r="B427" s="2">
        <f>'Données brutes'!C423*$E$2</f>
        <v>83179</v>
      </c>
      <c r="C427" s="8">
        <f>'Données brutes'!J423*Calculatrice!$C$2+'Données brutes'!K423*Calculatrice!$B$2+'Données brutes'!L423+'Données brutes'!N423*Calculatrice!$D$2</f>
        <v>18104</v>
      </c>
      <c r="D427" s="2">
        <f t="shared" si="33"/>
        <v>-65075</v>
      </c>
      <c r="E427" s="8">
        <f>IF(ABS(D427)&lt;'Le jeu'!$E$6*1000,D427,SIGN(D427)*'Le jeu'!$E$6*1000)</f>
        <v>0</v>
      </c>
      <c r="F427" s="8">
        <f t="shared" si="35"/>
        <v>-65075</v>
      </c>
      <c r="G427" s="28">
        <f>IF(F427&lt;0,'Le jeu'!$E$7*INT(Calculatrice!F427/1000),0)</f>
        <v>0</v>
      </c>
      <c r="H427" s="8">
        <f t="shared" si="36"/>
        <v>-65075</v>
      </c>
      <c r="I427" s="28"/>
      <c r="J427" s="2">
        <f t="shared" si="37"/>
        <v>-65075</v>
      </c>
      <c r="K427" s="28">
        <f t="shared" si="34"/>
        <v>-65075</v>
      </c>
    </row>
    <row r="428" spans="1:11" x14ac:dyDescent="0.25">
      <c r="A428" s="3">
        <f>'Données brutes'!A424+'Données brutes'!B424</f>
        <v>43140.791666666664</v>
      </c>
      <c r="B428" s="2">
        <f>'Données brutes'!C424*$E$2</f>
        <v>85617</v>
      </c>
      <c r="C428" s="8">
        <f>'Données brutes'!J424*Calculatrice!$C$2+'Données brutes'!K424*Calculatrice!$B$2+'Données brutes'!L424+'Données brutes'!N424*Calculatrice!$D$2</f>
        <v>20503</v>
      </c>
      <c r="D428" s="2">
        <f t="shared" si="33"/>
        <v>-65114</v>
      </c>
      <c r="E428" s="8">
        <f>IF(ABS(D428)&lt;'Le jeu'!$E$6*1000,D428,SIGN(D428)*'Le jeu'!$E$6*1000)</f>
        <v>0</v>
      </c>
      <c r="F428" s="8">
        <f t="shared" si="35"/>
        <v>-65114</v>
      </c>
      <c r="G428" s="28">
        <f>IF(F428&lt;0,'Le jeu'!$E$7*INT(Calculatrice!F428/1000),0)</f>
        <v>0</v>
      </c>
      <c r="H428" s="8">
        <f t="shared" si="36"/>
        <v>-65114</v>
      </c>
      <c r="I428" s="28"/>
      <c r="J428" s="2">
        <f t="shared" si="37"/>
        <v>-65114</v>
      </c>
      <c r="K428" s="28">
        <f t="shared" si="34"/>
        <v>-65114</v>
      </c>
    </row>
    <row r="429" spans="1:11" x14ac:dyDescent="0.25">
      <c r="A429" s="3">
        <f>'Données brutes'!A425+'Données brutes'!B425</f>
        <v>43140.8125</v>
      </c>
      <c r="B429" s="2">
        <f>'Données brutes'!C425*$E$2</f>
        <v>85195</v>
      </c>
      <c r="C429" s="8">
        <f>'Données brutes'!J425*Calculatrice!$C$2+'Données brutes'!K425*Calculatrice!$B$2+'Données brutes'!L425+'Données brutes'!N425*Calculatrice!$D$2</f>
        <v>20066</v>
      </c>
      <c r="D429" s="2">
        <f t="shared" si="33"/>
        <v>-65129</v>
      </c>
      <c r="E429" s="8">
        <f>IF(ABS(D429)&lt;'Le jeu'!$E$6*1000,D429,SIGN(D429)*'Le jeu'!$E$6*1000)</f>
        <v>0</v>
      </c>
      <c r="F429" s="8">
        <f t="shared" si="35"/>
        <v>-65129</v>
      </c>
      <c r="G429" s="28">
        <f>IF(F429&lt;0,'Le jeu'!$E$7*INT(Calculatrice!F429/1000),0)</f>
        <v>0</v>
      </c>
      <c r="H429" s="8">
        <f t="shared" si="36"/>
        <v>-65129</v>
      </c>
      <c r="I429" s="28"/>
      <c r="J429" s="2">
        <f t="shared" si="37"/>
        <v>-65129</v>
      </c>
      <c r="K429" s="28">
        <f t="shared" si="34"/>
        <v>-65129</v>
      </c>
    </row>
    <row r="430" spans="1:11" x14ac:dyDescent="0.25">
      <c r="A430" s="3">
        <f>'Données brutes'!A426+'Données brutes'!B426</f>
        <v>43140.833333333336</v>
      </c>
      <c r="B430" s="2">
        <f>'Données brutes'!C426*$E$2</f>
        <v>83469</v>
      </c>
      <c r="C430" s="8">
        <f>'Données brutes'!J426*Calculatrice!$C$2+'Données brutes'!K426*Calculatrice!$B$2+'Données brutes'!L426+'Données brutes'!N426*Calculatrice!$D$2</f>
        <v>19030</v>
      </c>
      <c r="D430" s="2">
        <f t="shared" si="33"/>
        <v>-64439</v>
      </c>
      <c r="E430" s="8">
        <f>IF(ABS(D430)&lt;'Le jeu'!$E$6*1000,D430,SIGN(D430)*'Le jeu'!$E$6*1000)</f>
        <v>0</v>
      </c>
      <c r="F430" s="8">
        <f t="shared" si="35"/>
        <v>-64439</v>
      </c>
      <c r="G430" s="28">
        <f>IF(F430&lt;0,'Le jeu'!$E$7*INT(Calculatrice!F430/1000),0)</f>
        <v>0</v>
      </c>
      <c r="H430" s="8">
        <f t="shared" si="36"/>
        <v>-64439</v>
      </c>
      <c r="I430" s="28"/>
      <c r="J430" s="2">
        <f t="shared" si="37"/>
        <v>-64439</v>
      </c>
      <c r="K430" s="28">
        <f t="shared" si="34"/>
        <v>-64439</v>
      </c>
    </row>
    <row r="431" spans="1:11" x14ac:dyDescent="0.25">
      <c r="A431" s="3">
        <f>'Données brutes'!A427+'Données brutes'!B427</f>
        <v>43140.854166666664</v>
      </c>
      <c r="B431" s="2">
        <f>'Données brutes'!C427*$E$2</f>
        <v>81368</v>
      </c>
      <c r="C431" s="8">
        <f>'Données brutes'!J427*Calculatrice!$C$2+'Données brutes'!K427*Calculatrice!$B$2+'Données brutes'!L427+'Données brutes'!N427*Calculatrice!$D$2</f>
        <v>18295</v>
      </c>
      <c r="D431" s="2">
        <f t="shared" si="33"/>
        <v>-63073</v>
      </c>
      <c r="E431" s="8">
        <f>IF(ABS(D431)&lt;'Le jeu'!$E$6*1000,D431,SIGN(D431)*'Le jeu'!$E$6*1000)</f>
        <v>0</v>
      </c>
      <c r="F431" s="8">
        <f t="shared" si="35"/>
        <v>-63073</v>
      </c>
      <c r="G431" s="28">
        <f>IF(F431&lt;0,'Le jeu'!$E$7*INT(Calculatrice!F431/1000),0)</f>
        <v>0</v>
      </c>
      <c r="H431" s="8">
        <f t="shared" si="36"/>
        <v>-63073</v>
      </c>
      <c r="I431" s="28"/>
      <c r="J431" s="2">
        <f t="shared" si="37"/>
        <v>-63073</v>
      </c>
      <c r="K431" s="28">
        <f t="shared" si="34"/>
        <v>-63073</v>
      </c>
    </row>
    <row r="432" spans="1:11" x14ac:dyDescent="0.25">
      <c r="A432" s="3">
        <f>'Données brutes'!A428+'Données brutes'!B428</f>
        <v>43140.875</v>
      </c>
      <c r="B432" s="2">
        <f>'Données brutes'!C428*$E$2</f>
        <v>79091</v>
      </c>
      <c r="C432" s="8">
        <f>'Données brutes'!J428*Calculatrice!$C$2+'Données brutes'!K428*Calculatrice!$B$2+'Données brutes'!L428+'Données brutes'!N428*Calculatrice!$D$2</f>
        <v>16716</v>
      </c>
      <c r="D432" s="2">
        <f t="shared" si="33"/>
        <v>-62375</v>
      </c>
      <c r="E432" s="8">
        <f>IF(ABS(D432)&lt;'Le jeu'!$E$6*1000,D432,SIGN(D432)*'Le jeu'!$E$6*1000)</f>
        <v>0</v>
      </c>
      <c r="F432" s="8">
        <f t="shared" si="35"/>
        <v>-62375</v>
      </c>
      <c r="G432" s="28">
        <f>IF(F432&lt;0,'Le jeu'!$E$7*INT(Calculatrice!F432/1000),0)</f>
        <v>0</v>
      </c>
      <c r="H432" s="8">
        <f t="shared" si="36"/>
        <v>-62375</v>
      </c>
      <c r="I432" s="28"/>
      <c r="J432" s="2">
        <f t="shared" si="37"/>
        <v>-62375</v>
      </c>
      <c r="K432" s="28">
        <f t="shared" si="34"/>
        <v>-62375</v>
      </c>
    </row>
    <row r="433" spans="1:11" x14ac:dyDescent="0.25">
      <c r="A433" s="3">
        <f>'Données brutes'!A429+'Données brutes'!B429</f>
        <v>43140.895833333336</v>
      </c>
      <c r="B433" s="2">
        <f>'Données brutes'!C429*$E$2</f>
        <v>77432</v>
      </c>
      <c r="C433" s="8">
        <f>'Données brutes'!J429*Calculatrice!$C$2+'Données brutes'!K429*Calculatrice!$B$2+'Données brutes'!L429+'Données brutes'!N429*Calculatrice!$D$2</f>
        <v>16556</v>
      </c>
      <c r="D433" s="2">
        <f t="shared" si="33"/>
        <v>-60876</v>
      </c>
      <c r="E433" s="8">
        <f>IF(ABS(D433)&lt;'Le jeu'!$E$6*1000,D433,SIGN(D433)*'Le jeu'!$E$6*1000)</f>
        <v>0</v>
      </c>
      <c r="F433" s="8">
        <f t="shared" si="35"/>
        <v>-60876</v>
      </c>
      <c r="G433" s="28">
        <f>IF(F433&lt;0,'Le jeu'!$E$7*INT(Calculatrice!F433/1000),0)</f>
        <v>0</v>
      </c>
      <c r="H433" s="8">
        <f t="shared" si="36"/>
        <v>-60876</v>
      </c>
      <c r="I433" s="28"/>
      <c r="J433" s="2">
        <f t="shared" si="37"/>
        <v>-60876</v>
      </c>
      <c r="K433" s="28">
        <f t="shared" si="34"/>
        <v>-60876</v>
      </c>
    </row>
    <row r="434" spans="1:11" x14ac:dyDescent="0.25">
      <c r="A434" s="3">
        <f>'Données brutes'!A430+'Données brutes'!B430</f>
        <v>43140.916666666664</v>
      </c>
      <c r="B434" s="2">
        <f>'Données brutes'!C430*$E$2</f>
        <v>76094</v>
      </c>
      <c r="C434" s="8">
        <f>'Données brutes'!J430*Calculatrice!$C$2+'Données brutes'!K430*Calculatrice!$B$2+'Données brutes'!L430+'Données brutes'!N430*Calculatrice!$D$2</f>
        <v>15396</v>
      </c>
      <c r="D434" s="2">
        <f t="shared" si="33"/>
        <v>-60698</v>
      </c>
      <c r="E434" s="8">
        <f>IF(ABS(D434)&lt;'Le jeu'!$E$6*1000,D434,SIGN(D434)*'Le jeu'!$E$6*1000)</f>
        <v>0</v>
      </c>
      <c r="F434" s="8">
        <f t="shared" si="35"/>
        <v>-60698</v>
      </c>
      <c r="G434" s="28">
        <f>IF(F434&lt;0,'Le jeu'!$E$7*INT(Calculatrice!F434/1000),0)</f>
        <v>0</v>
      </c>
      <c r="H434" s="8">
        <f t="shared" si="36"/>
        <v>-60698</v>
      </c>
      <c r="I434" s="28"/>
      <c r="J434" s="2">
        <f t="shared" si="37"/>
        <v>-60698</v>
      </c>
      <c r="K434" s="28">
        <f t="shared" si="34"/>
        <v>-60698</v>
      </c>
    </row>
    <row r="435" spans="1:11" x14ac:dyDescent="0.25">
      <c r="A435" s="3">
        <f>'Données brutes'!A431+'Données brutes'!B431</f>
        <v>43140.9375</v>
      </c>
      <c r="B435" s="2">
        <f>'Données brutes'!C431*$E$2</f>
        <v>76608</v>
      </c>
      <c r="C435" s="8">
        <f>'Données brutes'!J431*Calculatrice!$C$2+'Données brutes'!K431*Calculatrice!$B$2+'Données brutes'!L431+'Données brutes'!N431*Calculatrice!$D$2</f>
        <v>14244</v>
      </c>
      <c r="D435" s="2">
        <f t="shared" si="33"/>
        <v>-62364</v>
      </c>
      <c r="E435" s="8">
        <f>IF(ABS(D435)&lt;'Le jeu'!$E$6*1000,D435,SIGN(D435)*'Le jeu'!$E$6*1000)</f>
        <v>0</v>
      </c>
      <c r="F435" s="8">
        <f t="shared" si="35"/>
        <v>-62364</v>
      </c>
      <c r="G435" s="28">
        <f>IF(F435&lt;0,'Le jeu'!$E$7*INT(Calculatrice!F435/1000),0)</f>
        <v>0</v>
      </c>
      <c r="H435" s="8">
        <f t="shared" si="36"/>
        <v>-62364</v>
      </c>
      <c r="I435" s="28"/>
      <c r="J435" s="2">
        <f t="shared" si="37"/>
        <v>-62364</v>
      </c>
      <c r="K435" s="28">
        <f t="shared" si="34"/>
        <v>-62364</v>
      </c>
    </row>
    <row r="436" spans="1:11" x14ac:dyDescent="0.25">
      <c r="A436" s="3">
        <f>'Données brutes'!A432+'Données brutes'!B432</f>
        <v>43140.958333333336</v>
      </c>
      <c r="B436" s="2">
        <f>'Données brutes'!C432*$E$2</f>
        <v>79193</v>
      </c>
      <c r="C436" s="8">
        <f>'Données brutes'!J432*Calculatrice!$C$2+'Données brutes'!K432*Calculatrice!$B$2+'Données brutes'!L432+'Données brutes'!N432*Calculatrice!$D$2</f>
        <v>15335</v>
      </c>
      <c r="D436" s="2">
        <f t="shared" si="33"/>
        <v>-63858</v>
      </c>
      <c r="E436" s="8">
        <f>IF(ABS(D436)&lt;'Le jeu'!$E$6*1000,D436,SIGN(D436)*'Le jeu'!$E$6*1000)</f>
        <v>0</v>
      </c>
      <c r="F436" s="8">
        <f t="shared" si="35"/>
        <v>-63858</v>
      </c>
      <c r="G436" s="28">
        <f>IF(F436&lt;0,'Le jeu'!$E$7*INT(Calculatrice!F436/1000),0)</f>
        <v>0</v>
      </c>
      <c r="H436" s="8">
        <f t="shared" si="36"/>
        <v>-63858</v>
      </c>
      <c r="I436" s="28"/>
      <c r="J436" s="2">
        <f t="shared" si="37"/>
        <v>-63858</v>
      </c>
      <c r="K436" s="28">
        <f t="shared" si="34"/>
        <v>-63858</v>
      </c>
    </row>
    <row r="437" spans="1:11" x14ac:dyDescent="0.25">
      <c r="A437" s="3">
        <f>'Données brutes'!A433+'Données brutes'!B433</f>
        <v>43140.979166666664</v>
      </c>
      <c r="B437" s="2">
        <f>'Données brutes'!C433*$E$2</f>
        <v>78361</v>
      </c>
      <c r="C437" s="8">
        <f>'Données brutes'!J433*Calculatrice!$C$2+'Données brutes'!K433*Calculatrice!$B$2+'Données brutes'!L433+'Données brutes'!N433*Calculatrice!$D$2</f>
        <v>14686</v>
      </c>
      <c r="D437" s="2">
        <f t="shared" si="33"/>
        <v>-63675</v>
      </c>
      <c r="E437" s="8">
        <f>IF(ABS(D437)&lt;'Le jeu'!$E$6*1000,D437,SIGN(D437)*'Le jeu'!$E$6*1000)</f>
        <v>0</v>
      </c>
      <c r="F437" s="8">
        <f t="shared" si="35"/>
        <v>-63675</v>
      </c>
      <c r="G437" s="28">
        <f>IF(F437&lt;0,'Le jeu'!$E$7*INT(Calculatrice!F437/1000),0)</f>
        <v>0</v>
      </c>
      <c r="H437" s="8">
        <f t="shared" si="36"/>
        <v>-63675</v>
      </c>
      <c r="I437" s="28"/>
      <c r="J437" s="2">
        <f t="shared" si="37"/>
        <v>-63675</v>
      </c>
      <c r="K437" s="28">
        <f t="shared" si="34"/>
        <v>-63675</v>
      </c>
    </row>
    <row r="438" spans="1:11" x14ac:dyDescent="0.25">
      <c r="A438" s="3">
        <f>'Données brutes'!A434+'Données brutes'!B434</f>
        <v>43141</v>
      </c>
      <c r="B438" s="2">
        <f>'Données brutes'!C434*$E$2</f>
        <v>78210</v>
      </c>
      <c r="C438" s="8">
        <f>'Données brutes'!J434*Calculatrice!$C$2+'Données brutes'!K434*Calculatrice!$B$2+'Données brutes'!L434+'Données brutes'!N434*Calculatrice!$D$2</f>
        <v>14617</v>
      </c>
      <c r="D438" s="2">
        <f t="shared" si="33"/>
        <v>-63593</v>
      </c>
      <c r="E438" s="8">
        <f>IF(ABS(D438)&lt;'Le jeu'!$E$6*1000,D438,SIGN(D438)*'Le jeu'!$E$6*1000)</f>
        <v>0</v>
      </c>
      <c r="F438" s="8">
        <f t="shared" si="35"/>
        <v>-63593</v>
      </c>
      <c r="G438" s="28">
        <f>IF(F438&lt;0,'Le jeu'!$E$7*INT(Calculatrice!F438/1000),0)</f>
        <v>0</v>
      </c>
      <c r="H438" s="8">
        <f t="shared" si="36"/>
        <v>-63593</v>
      </c>
      <c r="I438" s="28"/>
      <c r="J438" s="2">
        <f t="shared" si="37"/>
        <v>-63593</v>
      </c>
      <c r="K438" s="28">
        <f t="shared" si="34"/>
        <v>-63593</v>
      </c>
    </row>
    <row r="439" spans="1:11" x14ac:dyDescent="0.25">
      <c r="A439" s="3">
        <f>'Données brutes'!A435+'Données brutes'!B435</f>
        <v>43141.020833333336</v>
      </c>
      <c r="B439" s="2">
        <f>'Données brutes'!C435*$E$2</f>
        <v>76278</v>
      </c>
      <c r="C439" s="8">
        <f>'Données brutes'!J435*Calculatrice!$C$2+'Données brutes'!K435*Calculatrice!$B$2+'Données brutes'!L435+'Données brutes'!N435*Calculatrice!$D$2</f>
        <v>15158</v>
      </c>
      <c r="D439" s="2">
        <f t="shared" si="33"/>
        <v>-61120</v>
      </c>
      <c r="E439" s="8">
        <f>IF(ABS(D439)&lt;'Le jeu'!$E$6*1000,D439,SIGN(D439)*'Le jeu'!$E$6*1000)</f>
        <v>0</v>
      </c>
      <c r="F439" s="8">
        <f t="shared" si="35"/>
        <v>-61120</v>
      </c>
      <c r="G439" s="28">
        <f>IF(F439&lt;0,'Le jeu'!$E$7*INT(Calculatrice!F439/1000),0)</f>
        <v>0</v>
      </c>
      <c r="H439" s="8">
        <f t="shared" si="36"/>
        <v>-61120</v>
      </c>
      <c r="I439" s="28"/>
      <c r="J439" s="2">
        <f t="shared" si="37"/>
        <v>-61120</v>
      </c>
      <c r="K439" s="28">
        <f t="shared" si="34"/>
        <v>-61120</v>
      </c>
    </row>
    <row r="440" spans="1:11" x14ac:dyDescent="0.25">
      <c r="A440" s="3">
        <f>'Données brutes'!A436+'Données brutes'!B436</f>
        <v>43141.041666666664</v>
      </c>
      <c r="B440" s="2">
        <f>'Données brutes'!C436*$E$2</f>
        <v>73355</v>
      </c>
      <c r="C440" s="8">
        <f>'Données brutes'!J436*Calculatrice!$C$2+'Données brutes'!K436*Calculatrice!$B$2+'Données brutes'!L436+'Données brutes'!N436*Calculatrice!$D$2</f>
        <v>14126</v>
      </c>
      <c r="D440" s="2">
        <f t="shared" si="33"/>
        <v>-59229</v>
      </c>
      <c r="E440" s="8">
        <f>IF(ABS(D440)&lt;'Le jeu'!$E$6*1000,D440,SIGN(D440)*'Le jeu'!$E$6*1000)</f>
        <v>0</v>
      </c>
      <c r="F440" s="8">
        <f t="shared" si="35"/>
        <v>-59229</v>
      </c>
      <c r="G440" s="28">
        <f>IF(F440&lt;0,'Le jeu'!$E$7*INT(Calculatrice!F440/1000),0)</f>
        <v>0</v>
      </c>
      <c r="H440" s="8">
        <f t="shared" si="36"/>
        <v>-59229</v>
      </c>
      <c r="I440" s="28"/>
      <c r="J440" s="2">
        <f t="shared" si="37"/>
        <v>-59229</v>
      </c>
      <c r="K440" s="28">
        <f t="shared" si="34"/>
        <v>-59229</v>
      </c>
    </row>
    <row r="441" spans="1:11" x14ac:dyDescent="0.25">
      <c r="A441" s="3">
        <f>'Données brutes'!A437+'Données brutes'!B437</f>
        <v>43141.0625</v>
      </c>
      <c r="B441" s="2">
        <f>'Données brutes'!C437*$E$2</f>
        <v>73621</v>
      </c>
      <c r="C441" s="8">
        <f>'Données brutes'!J437*Calculatrice!$C$2+'Données brutes'!K437*Calculatrice!$B$2+'Données brutes'!L437+'Données brutes'!N437*Calculatrice!$D$2</f>
        <v>14198</v>
      </c>
      <c r="D441" s="2">
        <f t="shared" si="33"/>
        <v>-59423</v>
      </c>
      <c r="E441" s="8">
        <f>IF(ABS(D441)&lt;'Le jeu'!$E$6*1000,D441,SIGN(D441)*'Le jeu'!$E$6*1000)</f>
        <v>0</v>
      </c>
      <c r="F441" s="8">
        <f t="shared" si="35"/>
        <v>-59423</v>
      </c>
      <c r="G441" s="28">
        <f>IF(F441&lt;0,'Le jeu'!$E$7*INT(Calculatrice!F441/1000),0)</f>
        <v>0</v>
      </c>
      <c r="H441" s="8">
        <f t="shared" si="36"/>
        <v>-59423</v>
      </c>
      <c r="I441" s="28"/>
      <c r="J441" s="2">
        <f t="shared" si="37"/>
        <v>-59423</v>
      </c>
      <c r="K441" s="28">
        <f t="shared" si="34"/>
        <v>-59423</v>
      </c>
    </row>
    <row r="442" spans="1:11" x14ac:dyDescent="0.25">
      <c r="A442" s="3">
        <f>'Données brutes'!A438+'Données brutes'!B438</f>
        <v>43141.083333333336</v>
      </c>
      <c r="B442" s="2">
        <f>'Données brutes'!C438*$E$2</f>
        <v>72813</v>
      </c>
      <c r="C442" s="8">
        <f>'Données brutes'!J438*Calculatrice!$C$2+'Données brutes'!K438*Calculatrice!$B$2+'Données brutes'!L438+'Données brutes'!N438*Calculatrice!$D$2</f>
        <v>13757</v>
      </c>
      <c r="D442" s="2">
        <f t="shared" si="33"/>
        <v>-59056</v>
      </c>
      <c r="E442" s="8">
        <f>IF(ABS(D442)&lt;'Le jeu'!$E$6*1000,D442,SIGN(D442)*'Le jeu'!$E$6*1000)</f>
        <v>0</v>
      </c>
      <c r="F442" s="8">
        <f t="shared" si="35"/>
        <v>-59056</v>
      </c>
      <c r="G442" s="28">
        <f>IF(F442&lt;0,'Le jeu'!$E$7*INT(Calculatrice!F442/1000),0)</f>
        <v>0</v>
      </c>
      <c r="H442" s="8">
        <f t="shared" si="36"/>
        <v>-59056</v>
      </c>
      <c r="I442" s="28"/>
      <c r="J442" s="2">
        <f t="shared" si="37"/>
        <v>-59056</v>
      </c>
      <c r="K442" s="28">
        <f t="shared" si="34"/>
        <v>-59056</v>
      </c>
    </row>
    <row r="443" spans="1:11" x14ac:dyDescent="0.25">
      <c r="A443" s="3">
        <f>'Données brutes'!A439+'Données brutes'!B439</f>
        <v>43141.104166666664</v>
      </c>
      <c r="B443" s="2">
        <f>'Données brutes'!C439*$E$2</f>
        <v>72055</v>
      </c>
      <c r="C443" s="8">
        <f>'Données brutes'!J439*Calculatrice!$C$2+'Données brutes'!K439*Calculatrice!$B$2+'Données brutes'!L439+'Données brutes'!N439*Calculatrice!$D$2</f>
        <v>13445</v>
      </c>
      <c r="D443" s="2">
        <f t="shared" si="33"/>
        <v>-58610</v>
      </c>
      <c r="E443" s="8">
        <f>IF(ABS(D443)&lt;'Le jeu'!$E$6*1000,D443,SIGN(D443)*'Le jeu'!$E$6*1000)</f>
        <v>0</v>
      </c>
      <c r="F443" s="8">
        <f t="shared" si="35"/>
        <v>-58610</v>
      </c>
      <c r="G443" s="28">
        <f>IF(F443&lt;0,'Le jeu'!$E$7*INT(Calculatrice!F443/1000),0)</f>
        <v>0</v>
      </c>
      <c r="H443" s="8">
        <f t="shared" si="36"/>
        <v>-58610</v>
      </c>
      <c r="I443" s="28"/>
      <c r="J443" s="2">
        <f t="shared" si="37"/>
        <v>-58610</v>
      </c>
      <c r="K443" s="28">
        <f t="shared" si="34"/>
        <v>-58610</v>
      </c>
    </row>
    <row r="444" spans="1:11" x14ac:dyDescent="0.25">
      <c r="A444" s="3">
        <f>'Données brutes'!A440+'Données brutes'!B440</f>
        <v>43141.125</v>
      </c>
      <c r="B444" s="2">
        <f>'Données brutes'!C440*$E$2</f>
        <v>70120</v>
      </c>
      <c r="C444" s="8">
        <f>'Données brutes'!J440*Calculatrice!$C$2+'Données brutes'!K440*Calculatrice!$B$2+'Données brutes'!L440+'Données brutes'!N440*Calculatrice!$D$2</f>
        <v>12431</v>
      </c>
      <c r="D444" s="2">
        <f t="shared" si="33"/>
        <v>-57689</v>
      </c>
      <c r="E444" s="8">
        <f>IF(ABS(D444)&lt;'Le jeu'!$E$6*1000,D444,SIGN(D444)*'Le jeu'!$E$6*1000)</f>
        <v>0</v>
      </c>
      <c r="F444" s="8">
        <f t="shared" si="35"/>
        <v>-57689</v>
      </c>
      <c r="G444" s="28">
        <f>IF(F444&lt;0,'Le jeu'!$E$7*INT(Calculatrice!F444/1000),0)</f>
        <v>0</v>
      </c>
      <c r="H444" s="8">
        <f t="shared" si="36"/>
        <v>-57689</v>
      </c>
      <c r="I444" s="28"/>
      <c r="J444" s="2">
        <f t="shared" si="37"/>
        <v>-57689</v>
      </c>
      <c r="K444" s="28">
        <f t="shared" si="34"/>
        <v>-57689</v>
      </c>
    </row>
    <row r="445" spans="1:11" x14ac:dyDescent="0.25">
      <c r="A445" s="3">
        <f>'Données brutes'!A441+'Données brutes'!B441</f>
        <v>43141.145833333336</v>
      </c>
      <c r="B445" s="2">
        <f>'Données brutes'!C441*$E$2</f>
        <v>68901</v>
      </c>
      <c r="C445" s="8">
        <f>'Données brutes'!J441*Calculatrice!$C$2+'Données brutes'!K441*Calculatrice!$B$2+'Données brutes'!L441+'Données brutes'!N441*Calculatrice!$D$2</f>
        <v>11308</v>
      </c>
      <c r="D445" s="2">
        <f t="shared" si="33"/>
        <v>-57593</v>
      </c>
      <c r="E445" s="8">
        <f>IF(ABS(D445)&lt;'Le jeu'!$E$6*1000,D445,SIGN(D445)*'Le jeu'!$E$6*1000)</f>
        <v>0</v>
      </c>
      <c r="F445" s="8">
        <f t="shared" si="35"/>
        <v>-57593</v>
      </c>
      <c r="G445" s="28">
        <f>IF(F445&lt;0,'Le jeu'!$E$7*INT(Calculatrice!F445/1000),0)</f>
        <v>0</v>
      </c>
      <c r="H445" s="8">
        <f t="shared" si="36"/>
        <v>-57593</v>
      </c>
      <c r="I445" s="28"/>
      <c r="J445" s="2">
        <f t="shared" si="37"/>
        <v>-57593</v>
      </c>
      <c r="K445" s="28">
        <f t="shared" si="34"/>
        <v>-57593</v>
      </c>
    </row>
    <row r="446" spans="1:11" x14ac:dyDescent="0.25">
      <c r="A446" s="3">
        <f>'Données brutes'!A442+'Données brutes'!B442</f>
        <v>43141.166666666664</v>
      </c>
      <c r="B446" s="2">
        <f>'Données brutes'!C442*$E$2</f>
        <v>67807</v>
      </c>
      <c r="C446" s="8">
        <f>'Données brutes'!J442*Calculatrice!$C$2+'Données brutes'!K442*Calculatrice!$B$2+'Données brutes'!L442+'Données brutes'!N442*Calculatrice!$D$2</f>
        <v>10619</v>
      </c>
      <c r="D446" s="2">
        <f t="shared" si="33"/>
        <v>-57188</v>
      </c>
      <c r="E446" s="8">
        <f>IF(ABS(D446)&lt;'Le jeu'!$E$6*1000,D446,SIGN(D446)*'Le jeu'!$E$6*1000)</f>
        <v>0</v>
      </c>
      <c r="F446" s="8">
        <f t="shared" si="35"/>
        <v>-57188</v>
      </c>
      <c r="G446" s="28">
        <f>IF(F446&lt;0,'Le jeu'!$E$7*INT(Calculatrice!F446/1000),0)</f>
        <v>0</v>
      </c>
      <c r="H446" s="8">
        <f t="shared" si="36"/>
        <v>-57188</v>
      </c>
      <c r="I446" s="28"/>
      <c r="J446" s="2">
        <f t="shared" si="37"/>
        <v>-57188</v>
      </c>
      <c r="K446" s="28">
        <f t="shared" si="34"/>
        <v>-57188</v>
      </c>
    </row>
    <row r="447" spans="1:11" x14ac:dyDescent="0.25">
      <c r="A447" s="3">
        <f>'Données brutes'!A443+'Données brutes'!B443</f>
        <v>43141.1875</v>
      </c>
      <c r="B447" s="2">
        <f>'Données brutes'!C443*$E$2</f>
        <v>67395</v>
      </c>
      <c r="C447" s="8">
        <f>'Données brutes'!J443*Calculatrice!$C$2+'Données brutes'!K443*Calculatrice!$B$2+'Données brutes'!L443+'Données brutes'!N443*Calculatrice!$D$2</f>
        <v>10377</v>
      </c>
      <c r="D447" s="2">
        <f t="shared" si="33"/>
        <v>-57018</v>
      </c>
      <c r="E447" s="8">
        <f>IF(ABS(D447)&lt;'Le jeu'!$E$6*1000,D447,SIGN(D447)*'Le jeu'!$E$6*1000)</f>
        <v>0</v>
      </c>
      <c r="F447" s="8">
        <f t="shared" si="35"/>
        <v>-57018</v>
      </c>
      <c r="G447" s="28">
        <f>IF(F447&lt;0,'Le jeu'!$E$7*INT(Calculatrice!F447/1000),0)</f>
        <v>0</v>
      </c>
      <c r="H447" s="8">
        <f t="shared" si="36"/>
        <v>-57018</v>
      </c>
      <c r="I447" s="28"/>
      <c r="J447" s="2">
        <f t="shared" si="37"/>
        <v>-57018</v>
      </c>
      <c r="K447" s="28">
        <f t="shared" si="34"/>
        <v>-57018</v>
      </c>
    </row>
    <row r="448" spans="1:11" x14ac:dyDescent="0.25">
      <c r="A448" s="3">
        <f>'Données brutes'!A444+'Données brutes'!B444</f>
        <v>43141.208333333336</v>
      </c>
      <c r="B448" s="2">
        <f>'Données brutes'!C444*$E$2</f>
        <v>67249</v>
      </c>
      <c r="C448" s="8">
        <f>'Données brutes'!J444*Calculatrice!$C$2+'Données brutes'!K444*Calculatrice!$B$2+'Données brutes'!L444+'Données brutes'!N444*Calculatrice!$D$2</f>
        <v>10285</v>
      </c>
      <c r="D448" s="2">
        <f t="shared" si="33"/>
        <v>-56964</v>
      </c>
      <c r="E448" s="8">
        <f>IF(ABS(D448)&lt;'Le jeu'!$E$6*1000,D448,SIGN(D448)*'Le jeu'!$E$6*1000)</f>
        <v>0</v>
      </c>
      <c r="F448" s="8">
        <f t="shared" si="35"/>
        <v>-56964</v>
      </c>
      <c r="G448" s="28">
        <f>IF(F448&lt;0,'Le jeu'!$E$7*INT(Calculatrice!F448/1000),0)</f>
        <v>0</v>
      </c>
      <c r="H448" s="8">
        <f t="shared" si="36"/>
        <v>-56964</v>
      </c>
      <c r="I448" s="28"/>
      <c r="J448" s="2">
        <f t="shared" si="37"/>
        <v>-56964</v>
      </c>
      <c r="K448" s="28">
        <f t="shared" si="34"/>
        <v>-56964</v>
      </c>
    </row>
    <row r="449" spans="1:11" x14ac:dyDescent="0.25">
      <c r="A449" s="3">
        <f>'Données brutes'!A445+'Données brutes'!B445</f>
        <v>43141.229166666664</v>
      </c>
      <c r="B449" s="2">
        <f>'Données brutes'!C445*$E$2</f>
        <v>68060</v>
      </c>
      <c r="C449" s="8">
        <f>'Données brutes'!J445*Calculatrice!$C$2+'Données brutes'!K445*Calculatrice!$B$2+'Données brutes'!L445+'Données brutes'!N445*Calculatrice!$D$2</f>
        <v>10485</v>
      </c>
      <c r="D449" s="2">
        <f t="shared" si="33"/>
        <v>-57575</v>
      </c>
      <c r="E449" s="8">
        <f>IF(ABS(D449)&lt;'Le jeu'!$E$6*1000,D449,SIGN(D449)*'Le jeu'!$E$6*1000)</f>
        <v>0</v>
      </c>
      <c r="F449" s="8">
        <f t="shared" si="35"/>
        <v>-57575</v>
      </c>
      <c r="G449" s="28">
        <f>IF(F449&lt;0,'Le jeu'!$E$7*INT(Calculatrice!F449/1000),0)</f>
        <v>0</v>
      </c>
      <c r="H449" s="8">
        <f t="shared" si="36"/>
        <v>-57575</v>
      </c>
      <c r="I449" s="28"/>
      <c r="J449" s="2">
        <f t="shared" si="37"/>
        <v>-57575</v>
      </c>
      <c r="K449" s="28">
        <f t="shared" si="34"/>
        <v>-57575</v>
      </c>
    </row>
    <row r="450" spans="1:11" x14ac:dyDescent="0.25">
      <c r="A450" s="3">
        <f>'Données brutes'!A446+'Données brutes'!B446</f>
        <v>43141.25</v>
      </c>
      <c r="B450" s="2">
        <f>'Données brutes'!C446*$E$2</f>
        <v>68636</v>
      </c>
      <c r="C450" s="8">
        <f>'Données brutes'!J446*Calculatrice!$C$2+'Données brutes'!K446*Calculatrice!$B$2+'Données brutes'!L446+'Données brutes'!N446*Calculatrice!$D$2</f>
        <v>10799</v>
      </c>
      <c r="D450" s="2">
        <f t="shared" si="33"/>
        <v>-57837</v>
      </c>
      <c r="E450" s="8">
        <f>IF(ABS(D450)&lt;'Le jeu'!$E$6*1000,D450,SIGN(D450)*'Le jeu'!$E$6*1000)</f>
        <v>0</v>
      </c>
      <c r="F450" s="8">
        <f t="shared" si="35"/>
        <v>-57837</v>
      </c>
      <c r="G450" s="28">
        <f>IF(F450&lt;0,'Le jeu'!$E$7*INT(Calculatrice!F450/1000),0)</f>
        <v>0</v>
      </c>
      <c r="H450" s="8">
        <f t="shared" si="36"/>
        <v>-57837</v>
      </c>
      <c r="I450" s="28"/>
      <c r="J450" s="2">
        <f t="shared" si="37"/>
        <v>-57837</v>
      </c>
      <c r="K450" s="28">
        <f t="shared" si="34"/>
        <v>-57837</v>
      </c>
    </row>
    <row r="451" spans="1:11" x14ac:dyDescent="0.25">
      <c r="A451" s="3">
        <f>'Données brutes'!A447+'Données brutes'!B447</f>
        <v>43141.270833333336</v>
      </c>
      <c r="B451" s="2">
        <f>'Données brutes'!C447*$E$2</f>
        <v>69927</v>
      </c>
      <c r="C451" s="8">
        <f>'Données brutes'!J447*Calculatrice!$C$2+'Données brutes'!K447*Calculatrice!$B$2+'Données brutes'!L447+'Données brutes'!N447*Calculatrice!$D$2</f>
        <v>11393</v>
      </c>
      <c r="D451" s="2">
        <f t="shared" si="33"/>
        <v>-58534</v>
      </c>
      <c r="E451" s="8">
        <f>IF(ABS(D451)&lt;'Le jeu'!$E$6*1000,D451,SIGN(D451)*'Le jeu'!$E$6*1000)</f>
        <v>0</v>
      </c>
      <c r="F451" s="8">
        <f t="shared" si="35"/>
        <v>-58534</v>
      </c>
      <c r="G451" s="28">
        <f>IF(F451&lt;0,'Le jeu'!$E$7*INT(Calculatrice!F451/1000),0)</f>
        <v>0</v>
      </c>
      <c r="H451" s="8">
        <f t="shared" si="36"/>
        <v>-58534</v>
      </c>
      <c r="I451" s="28"/>
      <c r="J451" s="2">
        <f t="shared" si="37"/>
        <v>-58534</v>
      </c>
      <c r="K451" s="28">
        <f t="shared" si="34"/>
        <v>-58534</v>
      </c>
    </row>
    <row r="452" spans="1:11" x14ac:dyDescent="0.25">
      <c r="A452" s="3">
        <f>'Données brutes'!A448+'Données brutes'!B448</f>
        <v>43141.291666666664</v>
      </c>
      <c r="B452" s="2">
        <f>'Données brutes'!C448*$E$2</f>
        <v>70968</v>
      </c>
      <c r="C452" s="8">
        <f>'Données brutes'!J448*Calculatrice!$C$2+'Données brutes'!K448*Calculatrice!$B$2+'Données brutes'!L448+'Données brutes'!N448*Calculatrice!$D$2</f>
        <v>11634</v>
      </c>
      <c r="D452" s="2">
        <f t="shared" si="33"/>
        <v>-59334</v>
      </c>
      <c r="E452" s="8">
        <f>IF(ABS(D452)&lt;'Le jeu'!$E$6*1000,D452,SIGN(D452)*'Le jeu'!$E$6*1000)</f>
        <v>0</v>
      </c>
      <c r="F452" s="8">
        <f t="shared" si="35"/>
        <v>-59334</v>
      </c>
      <c r="G452" s="28">
        <f>IF(F452&lt;0,'Le jeu'!$E$7*INT(Calculatrice!F452/1000),0)</f>
        <v>0</v>
      </c>
      <c r="H452" s="8">
        <f t="shared" si="36"/>
        <v>-59334</v>
      </c>
      <c r="I452" s="28"/>
      <c r="J452" s="2">
        <f t="shared" si="37"/>
        <v>-59334</v>
      </c>
      <c r="K452" s="28">
        <f t="shared" si="34"/>
        <v>-59334</v>
      </c>
    </row>
    <row r="453" spans="1:11" x14ac:dyDescent="0.25">
      <c r="A453" s="3">
        <f>'Données brutes'!A449+'Données brutes'!B449</f>
        <v>43141.3125</v>
      </c>
      <c r="B453" s="2">
        <f>'Données brutes'!C449*$E$2</f>
        <v>72554</v>
      </c>
      <c r="C453" s="8">
        <f>'Données brutes'!J449*Calculatrice!$C$2+'Données brutes'!K449*Calculatrice!$B$2+'Données brutes'!L449+'Données brutes'!N449*Calculatrice!$D$2</f>
        <v>12614</v>
      </c>
      <c r="D453" s="2">
        <f t="shared" si="33"/>
        <v>-59940</v>
      </c>
      <c r="E453" s="8">
        <f>IF(ABS(D453)&lt;'Le jeu'!$E$6*1000,D453,SIGN(D453)*'Le jeu'!$E$6*1000)</f>
        <v>0</v>
      </c>
      <c r="F453" s="8">
        <f t="shared" si="35"/>
        <v>-59940</v>
      </c>
      <c r="G453" s="28">
        <f>IF(F453&lt;0,'Le jeu'!$E$7*INT(Calculatrice!F453/1000),0)</f>
        <v>0</v>
      </c>
      <c r="H453" s="8">
        <f t="shared" si="36"/>
        <v>-59940</v>
      </c>
      <c r="I453" s="28"/>
      <c r="J453" s="2">
        <f t="shared" si="37"/>
        <v>-59940</v>
      </c>
      <c r="K453" s="28">
        <f t="shared" si="34"/>
        <v>-59940</v>
      </c>
    </row>
    <row r="454" spans="1:11" x14ac:dyDescent="0.25">
      <c r="A454" s="3">
        <f>'Données brutes'!A450+'Données brutes'!B450</f>
        <v>43141.333333333336</v>
      </c>
      <c r="B454" s="2">
        <f>'Données brutes'!C450*$E$2</f>
        <v>73178</v>
      </c>
      <c r="C454" s="8">
        <f>'Données brutes'!J450*Calculatrice!$C$2+'Données brutes'!K450*Calculatrice!$B$2+'Données brutes'!L450+'Données brutes'!N450*Calculatrice!$D$2</f>
        <v>13647</v>
      </c>
      <c r="D454" s="2">
        <f t="shared" si="33"/>
        <v>-59531</v>
      </c>
      <c r="E454" s="8">
        <f>IF(ABS(D454)&lt;'Le jeu'!$E$6*1000,D454,SIGN(D454)*'Le jeu'!$E$6*1000)</f>
        <v>0</v>
      </c>
      <c r="F454" s="8">
        <f t="shared" si="35"/>
        <v>-59531</v>
      </c>
      <c r="G454" s="28">
        <f>IF(F454&lt;0,'Le jeu'!$E$7*INT(Calculatrice!F454/1000),0)</f>
        <v>0</v>
      </c>
      <c r="H454" s="8">
        <f t="shared" si="36"/>
        <v>-59531</v>
      </c>
      <c r="I454" s="28"/>
      <c r="J454" s="2">
        <f t="shared" si="37"/>
        <v>-59531</v>
      </c>
      <c r="K454" s="28">
        <f t="shared" si="34"/>
        <v>-59531</v>
      </c>
    </row>
    <row r="455" spans="1:11" x14ac:dyDescent="0.25">
      <c r="A455" s="3">
        <f>'Données brutes'!A451+'Données brutes'!B451</f>
        <v>43141.354166666664</v>
      </c>
      <c r="B455" s="2">
        <f>'Données brutes'!C451*$E$2</f>
        <v>74612</v>
      </c>
      <c r="C455" s="8">
        <f>'Données brutes'!J451*Calculatrice!$C$2+'Données brutes'!K451*Calculatrice!$B$2+'Données brutes'!L451+'Données brutes'!N451*Calculatrice!$D$2</f>
        <v>14846</v>
      </c>
      <c r="D455" s="2">
        <f t="shared" ref="D455:D518" si="38">-(B455-C455)</f>
        <v>-59766</v>
      </c>
      <c r="E455" s="8">
        <f>IF(ABS(D455)&lt;'Le jeu'!$E$6*1000,D455,SIGN(D455)*'Le jeu'!$E$6*1000)</f>
        <v>0</v>
      </c>
      <c r="F455" s="8">
        <f t="shared" si="35"/>
        <v>-59766</v>
      </c>
      <c r="G455" s="28">
        <f>IF(F455&lt;0,'Le jeu'!$E$7*INT(Calculatrice!F455/1000),0)</f>
        <v>0</v>
      </c>
      <c r="H455" s="8">
        <f t="shared" si="36"/>
        <v>-59766</v>
      </c>
      <c r="I455" s="28"/>
      <c r="J455" s="2">
        <f t="shared" si="37"/>
        <v>-59766</v>
      </c>
      <c r="K455" s="28">
        <f t="shared" ref="K455:K518" si="39">IF(J455&lt;0,J455,0)</f>
        <v>-59766</v>
      </c>
    </row>
    <row r="456" spans="1:11" x14ac:dyDescent="0.25">
      <c r="A456" s="3">
        <f>'Données brutes'!A452+'Données brutes'!B452</f>
        <v>43141.375</v>
      </c>
      <c r="B456" s="2">
        <f>'Données brutes'!C452*$E$2</f>
        <v>76219</v>
      </c>
      <c r="C456" s="8">
        <f>'Données brutes'!J452*Calculatrice!$C$2+'Données brutes'!K452*Calculatrice!$B$2+'Données brutes'!L452+'Données brutes'!N452*Calculatrice!$D$2</f>
        <v>16687</v>
      </c>
      <c r="D456" s="2">
        <f t="shared" si="38"/>
        <v>-59532</v>
      </c>
      <c r="E456" s="8">
        <f>IF(ABS(D456)&lt;'Le jeu'!$E$6*1000,D456,SIGN(D456)*'Le jeu'!$E$6*1000)</f>
        <v>0</v>
      </c>
      <c r="F456" s="8">
        <f t="shared" si="35"/>
        <v>-59532</v>
      </c>
      <c r="G456" s="28">
        <f>IF(F456&lt;0,'Le jeu'!$E$7*INT(Calculatrice!F456/1000),0)</f>
        <v>0</v>
      </c>
      <c r="H456" s="8">
        <f t="shared" si="36"/>
        <v>-59532</v>
      </c>
      <c r="I456" s="28"/>
      <c r="J456" s="2">
        <f t="shared" si="37"/>
        <v>-59532</v>
      </c>
      <c r="K456" s="28">
        <f t="shared" si="39"/>
        <v>-59532</v>
      </c>
    </row>
    <row r="457" spans="1:11" x14ac:dyDescent="0.25">
      <c r="A457" s="3">
        <f>'Données brutes'!A453+'Données brutes'!B453</f>
        <v>43141.395833333336</v>
      </c>
      <c r="B457" s="2">
        <f>'Données brutes'!C453*$E$2</f>
        <v>77371</v>
      </c>
      <c r="C457" s="8">
        <f>'Données brutes'!J453*Calculatrice!$C$2+'Données brutes'!K453*Calculatrice!$B$2+'Données brutes'!L453+'Données brutes'!N453*Calculatrice!$D$2</f>
        <v>17650</v>
      </c>
      <c r="D457" s="2">
        <f t="shared" si="38"/>
        <v>-59721</v>
      </c>
      <c r="E457" s="8">
        <f>IF(ABS(D457)&lt;'Le jeu'!$E$6*1000,D457,SIGN(D457)*'Le jeu'!$E$6*1000)</f>
        <v>0</v>
      </c>
      <c r="F457" s="8">
        <f t="shared" si="35"/>
        <v>-59721</v>
      </c>
      <c r="G457" s="28">
        <f>IF(F457&lt;0,'Le jeu'!$E$7*INT(Calculatrice!F457/1000),0)</f>
        <v>0</v>
      </c>
      <c r="H457" s="8">
        <f t="shared" si="36"/>
        <v>-59721</v>
      </c>
      <c r="I457" s="28"/>
      <c r="J457" s="2">
        <f t="shared" si="37"/>
        <v>-59721</v>
      </c>
      <c r="K457" s="28">
        <f t="shared" si="39"/>
        <v>-59721</v>
      </c>
    </row>
    <row r="458" spans="1:11" x14ac:dyDescent="0.25">
      <c r="A458" s="3">
        <f>'Données brutes'!A454+'Données brutes'!B454</f>
        <v>43141.416666666664</v>
      </c>
      <c r="B458" s="2">
        <f>'Données brutes'!C454*$E$2</f>
        <v>77374</v>
      </c>
      <c r="C458" s="8">
        <f>'Données brutes'!J454*Calculatrice!$C$2+'Données brutes'!K454*Calculatrice!$B$2+'Données brutes'!L454+'Données brutes'!N454*Calculatrice!$D$2</f>
        <v>18024</v>
      </c>
      <c r="D458" s="2">
        <f t="shared" si="38"/>
        <v>-59350</v>
      </c>
      <c r="E458" s="8">
        <f>IF(ABS(D458)&lt;'Le jeu'!$E$6*1000,D458,SIGN(D458)*'Le jeu'!$E$6*1000)</f>
        <v>0</v>
      </c>
      <c r="F458" s="8">
        <f t="shared" si="35"/>
        <v>-59350</v>
      </c>
      <c r="G458" s="28">
        <f>IF(F458&lt;0,'Le jeu'!$E$7*INT(Calculatrice!F458/1000),0)</f>
        <v>0</v>
      </c>
      <c r="H458" s="8">
        <f t="shared" si="36"/>
        <v>-59350</v>
      </c>
      <c r="I458" s="28"/>
      <c r="J458" s="2">
        <f t="shared" si="37"/>
        <v>-59350</v>
      </c>
      <c r="K458" s="28">
        <f t="shared" si="39"/>
        <v>-59350</v>
      </c>
    </row>
    <row r="459" spans="1:11" x14ac:dyDescent="0.25">
      <c r="A459" s="3">
        <f>'Données brutes'!A455+'Données brutes'!B455</f>
        <v>43141.4375</v>
      </c>
      <c r="B459" s="2">
        <f>'Données brutes'!C455*$E$2</f>
        <v>77034</v>
      </c>
      <c r="C459" s="8">
        <f>'Données brutes'!J455*Calculatrice!$C$2+'Données brutes'!K455*Calculatrice!$B$2+'Données brutes'!L455+'Données brutes'!N455*Calculatrice!$D$2</f>
        <v>17553</v>
      </c>
      <c r="D459" s="2">
        <f t="shared" si="38"/>
        <v>-59481</v>
      </c>
      <c r="E459" s="8">
        <f>IF(ABS(D459)&lt;'Le jeu'!$E$6*1000,D459,SIGN(D459)*'Le jeu'!$E$6*1000)</f>
        <v>0</v>
      </c>
      <c r="F459" s="8">
        <f t="shared" si="35"/>
        <v>-59481</v>
      </c>
      <c r="G459" s="28">
        <f>IF(F459&lt;0,'Le jeu'!$E$7*INT(Calculatrice!F459/1000),0)</f>
        <v>0</v>
      </c>
      <c r="H459" s="8">
        <f t="shared" si="36"/>
        <v>-59481</v>
      </c>
      <c r="I459" s="28"/>
      <c r="J459" s="2">
        <f t="shared" si="37"/>
        <v>-59481</v>
      </c>
      <c r="K459" s="28">
        <f t="shared" si="39"/>
        <v>-59481</v>
      </c>
    </row>
    <row r="460" spans="1:11" x14ac:dyDescent="0.25">
      <c r="A460" s="3">
        <f>'Données brutes'!A456+'Données brutes'!B456</f>
        <v>43141.458333333336</v>
      </c>
      <c r="B460" s="2">
        <f>'Données brutes'!C456*$E$2</f>
        <v>76429</v>
      </c>
      <c r="C460" s="8">
        <f>'Données brutes'!J456*Calculatrice!$C$2+'Données brutes'!K456*Calculatrice!$B$2+'Données brutes'!L456+'Données brutes'!N456*Calculatrice!$D$2</f>
        <v>17211</v>
      </c>
      <c r="D460" s="2">
        <f t="shared" si="38"/>
        <v>-59218</v>
      </c>
      <c r="E460" s="8">
        <f>IF(ABS(D460)&lt;'Le jeu'!$E$6*1000,D460,SIGN(D460)*'Le jeu'!$E$6*1000)</f>
        <v>0</v>
      </c>
      <c r="F460" s="8">
        <f t="shared" si="35"/>
        <v>-59218</v>
      </c>
      <c r="G460" s="28">
        <f>IF(F460&lt;0,'Le jeu'!$E$7*INT(Calculatrice!F460/1000),0)</f>
        <v>0</v>
      </c>
      <c r="H460" s="8">
        <f t="shared" si="36"/>
        <v>-59218</v>
      </c>
      <c r="I460" s="28"/>
      <c r="J460" s="2">
        <f t="shared" si="37"/>
        <v>-59218</v>
      </c>
      <c r="K460" s="28">
        <f t="shared" si="39"/>
        <v>-59218</v>
      </c>
    </row>
    <row r="461" spans="1:11" x14ac:dyDescent="0.25">
      <c r="A461" s="3">
        <f>'Données brutes'!A457+'Données brutes'!B457</f>
        <v>43141.479166666664</v>
      </c>
      <c r="B461" s="2">
        <f>'Données brutes'!C457*$E$2</f>
        <v>76278</v>
      </c>
      <c r="C461" s="8">
        <f>'Données brutes'!J457*Calculatrice!$C$2+'Données brutes'!K457*Calculatrice!$B$2+'Données brutes'!L457+'Données brutes'!N457*Calculatrice!$D$2</f>
        <v>17723</v>
      </c>
      <c r="D461" s="2">
        <f t="shared" si="38"/>
        <v>-58555</v>
      </c>
      <c r="E461" s="8">
        <f>IF(ABS(D461)&lt;'Le jeu'!$E$6*1000,D461,SIGN(D461)*'Le jeu'!$E$6*1000)</f>
        <v>0</v>
      </c>
      <c r="F461" s="8">
        <f t="shared" si="35"/>
        <v>-58555</v>
      </c>
      <c r="G461" s="28">
        <f>IF(F461&lt;0,'Le jeu'!$E$7*INT(Calculatrice!F461/1000),0)</f>
        <v>0</v>
      </c>
      <c r="H461" s="8">
        <f t="shared" si="36"/>
        <v>-58555</v>
      </c>
      <c r="I461" s="28"/>
      <c r="J461" s="2">
        <f t="shared" si="37"/>
        <v>-58555</v>
      </c>
      <c r="K461" s="28">
        <f t="shared" si="39"/>
        <v>-58555</v>
      </c>
    </row>
    <row r="462" spans="1:11" x14ac:dyDescent="0.25">
      <c r="A462" s="3">
        <f>'Données brutes'!A458+'Données brutes'!B458</f>
        <v>43141.5</v>
      </c>
      <c r="B462" s="2">
        <f>'Données brutes'!C458*$E$2</f>
        <v>76105</v>
      </c>
      <c r="C462" s="8">
        <f>'Données brutes'!J458*Calculatrice!$C$2+'Données brutes'!K458*Calculatrice!$B$2+'Données brutes'!L458+'Données brutes'!N458*Calculatrice!$D$2</f>
        <v>17514</v>
      </c>
      <c r="D462" s="2">
        <f t="shared" si="38"/>
        <v>-58591</v>
      </c>
      <c r="E462" s="8">
        <f>IF(ABS(D462)&lt;'Le jeu'!$E$6*1000,D462,SIGN(D462)*'Le jeu'!$E$6*1000)</f>
        <v>0</v>
      </c>
      <c r="F462" s="8">
        <f t="shared" si="35"/>
        <v>-58591</v>
      </c>
      <c r="G462" s="28">
        <f>IF(F462&lt;0,'Le jeu'!$E$7*INT(Calculatrice!F462/1000),0)</f>
        <v>0</v>
      </c>
      <c r="H462" s="8">
        <f t="shared" si="36"/>
        <v>-58591</v>
      </c>
      <c r="I462" s="28"/>
      <c r="J462" s="2">
        <f t="shared" si="37"/>
        <v>-58591</v>
      </c>
      <c r="K462" s="28">
        <f t="shared" si="39"/>
        <v>-58591</v>
      </c>
    </row>
    <row r="463" spans="1:11" x14ac:dyDescent="0.25">
      <c r="A463" s="3">
        <f>'Données brutes'!A459+'Données brutes'!B459</f>
        <v>43141.520833333336</v>
      </c>
      <c r="B463" s="2">
        <f>'Données brutes'!C459*$E$2</f>
        <v>76048</v>
      </c>
      <c r="C463" s="8">
        <f>'Données brutes'!J459*Calculatrice!$C$2+'Données brutes'!K459*Calculatrice!$B$2+'Données brutes'!L459+'Données brutes'!N459*Calculatrice!$D$2</f>
        <v>17790</v>
      </c>
      <c r="D463" s="2">
        <f t="shared" si="38"/>
        <v>-58258</v>
      </c>
      <c r="E463" s="8">
        <f>IF(ABS(D463)&lt;'Le jeu'!$E$6*1000,D463,SIGN(D463)*'Le jeu'!$E$6*1000)</f>
        <v>0</v>
      </c>
      <c r="F463" s="8">
        <f t="shared" si="35"/>
        <v>-58258</v>
      </c>
      <c r="G463" s="28">
        <f>IF(F463&lt;0,'Le jeu'!$E$7*INT(Calculatrice!F463/1000),0)</f>
        <v>0</v>
      </c>
      <c r="H463" s="8">
        <f t="shared" si="36"/>
        <v>-58258</v>
      </c>
      <c r="I463" s="28"/>
      <c r="J463" s="2">
        <f t="shared" si="37"/>
        <v>-58258</v>
      </c>
      <c r="K463" s="28">
        <f t="shared" si="39"/>
        <v>-58258</v>
      </c>
    </row>
    <row r="464" spans="1:11" x14ac:dyDescent="0.25">
      <c r="A464" s="3">
        <f>'Données brutes'!A460+'Données brutes'!B460</f>
        <v>43141.541666666664</v>
      </c>
      <c r="B464" s="2">
        <f>'Données brutes'!C460*$E$2</f>
        <v>76280</v>
      </c>
      <c r="C464" s="8">
        <f>'Données brutes'!J460*Calculatrice!$C$2+'Données brutes'!K460*Calculatrice!$B$2+'Données brutes'!L460+'Données brutes'!N460*Calculatrice!$D$2</f>
        <v>17576</v>
      </c>
      <c r="D464" s="2">
        <f t="shared" si="38"/>
        <v>-58704</v>
      </c>
      <c r="E464" s="8">
        <f>IF(ABS(D464)&lt;'Le jeu'!$E$6*1000,D464,SIGN(D464)*'Le jeu'!$E$6*1000)</f>
        <v>0</v>
      </c>
      <c r="F464" s="8">
        <f t="shared" si="35"/>
        <v>-58704</v>
      </c>
      <c r="G464" s="28">
        <f>IF(F464&lt;0,'Le jeu'!$E$7*INT(Calculatrice!F464/1000),0)</f>
        <v>0</v>
      </c>
      <c r="H464" s="8">
        <f t="shared" si="36"/>
        <v>-58704</v>
      </c>
      <c r="I464" s="28"/>
      <c r="J464" s="2">
        <f t="shared" si="37"/>
        <v>-58704</v>
      </c>
      <c r="K464" s="28">
        <f t="shared" si="39"/>
        <v>-58704</v>
      </c>
    </row>
    <row r="465" spans="1:11" x14ac:dyDescent="0.25">
      <c r="A465" s="3">
        <f>'Données brutes'!A461+'Données brutes'!B461</f>
        <v>43141.5625</v>
      </c>
      <c r="B465" s="2">
        <f>'Données brutes'!C461*$E$2</f>
        <v>74051</v>
      </c>
      <c r="C465" s="8">
        <f>'Données brutes'!J461*Calculatrice!$C$2+'Données brutes'!K461*Calculatrice!$B$2+'Données brutes'!L461+'Données brutes'!N461*Calculatrice!$D$2</f>
        <v>17149</v>
      </c>
      <c r="D465" s="2">
        <f t="shared" si="38"/>
        <v>-56902</v>
      </c>
      <c r="E465" s="8">
        <f>IF(ABS(D465)&lt;'Le jeu'!$E$6*1000,D465,SIGN(D465)*'Le jeu'!$E$6*1000)</f>
        <v>0</v>
      </c>
      <c r="F465" s="8">
        <f t="shared" si="35"/>
        <v>-56902</v>
      </c>
      <c r="G465" s="28">
        <f>IF(F465&lt;0,'Le jeu'!$E$7*INT(Calculatrice!F465/1000),0)</f>
        <v>0</v>
      </c>
      <c r="H465" s="8">
        <f t="shared" si="36"/>
        <v>-56902</v>
      </c>
      <c r="I465" s="28"/>
      <c r="J465" s="2">
        <f t="shared" si="37"/>
        <v>-56902</v>
      </c>
      <c r="K465" s="28">
        <f t="shared" si="39"/>
        <v>-56902</v>
      </c>
    </row>
    <row r="466" spans="1:11" x14ac:dyDescent="0.25">
      <c r="A466" s="3">
        <f>'Données brutes'!A462+'Données brutes'!B462</f>
        <v>43141.583333333336</v>
      </c>
      <c r="B466" s="2">
        <f>'Données brutes'!C462*$E$2</f>
        <v>72509</v>
      </c>
      <c r="C466" s="8">
        <f>'Données brutes'!J462*Calculatrice!$C$2+'Données brutes'!K462*Calculatrice!$B$2+'Données brutes'!L462+'Données brutes'!N462*Calculatrice!$D$2</f>
        <v>16561</v>
      </c>
      <c r="D466" s="2">
        <f t="shared" si="38"/>
        <v>-55948</v>
      </c>
      <c r="E466" s="8">
        <f>IF(ABS(D466)&lt;'Le jeu'!$E$6*1000,D466,SIGN(D466)*'Le jeu'!$E$6*1000)</f>
        <v>0</v>
      </c>
      <c r="F466" s="8">
        <f t="shared" si="35"/>
        <v>-55948</v>
      </c>
      <c r="G466" s="28">
        <f>IF(F466&lt;0,'Le jeu'!$E$7*INT(Calculatrice!F466/1000),0)</f>
        <v>0</v>
      </c>
      <c r="H466" s="8">
        <f t="shared" si="36"/>
        <v>-55948</v>
      </c>
      <c r="I466" s="28"/>
      <c r="J466" s="2">
        <f t="shared" si="37"/>
        <v>-55948</v>
      </c>
      <c r="K466" s="28">
        <f t="shared" si="39"/>
        <v>-55948</v>
      </c>
    </row>
    <row r="467" spans="1:11" x14ac:dyDescent="0.25">
      <c r="A467" s="3">
        <f>'Données brutes'!A463+'Données brutes'!B463</f>
        <v>43141.604166666664</v>
      </c>
      <c r="B467" s="2">
        <f>'Données brutes'!C463*$E$2</f>
        <v>71404</v>
      </c>
      <c r="C467" s="8">
        <f>'Données brutes'!J463*Calculatrice!$C$2+'Données brutes'!K463*Calculatrice!$B$2+'Données brutes'!L463+'Données brutes'!N463*Calculatrice!$D$2</f>
        <v>16327</v>
      </c>
      <c r="D467" s="2">
        <f t="shared" si="38"/>
        <v>-55077</v>
      </c>
      <c r="E467" s="8">
        <f>IF(ABS(D467)&lt;'Le jeu'!$E$6*1000,D467,SIGN(D467)*'Le jeu'!$E$6*1000)</f>
        <v>0</v>
      </c>
      <c r="F467" s="8">
        <f t="shared" si="35"/>
        <v>-55077</v>
      </c>
      <c r="G467" s="28">
        <f>IF(F467&lt;0,'Le jeu'!$E$7*INT(Calculatrice!F467/1000),0)</f>
        <v>0</v>
      </c>
      <c r="H467" s="8">
        <f t="shared" si="36"/>
        <v>-55077</v>
      </c>
      <c r="I467" s="28"/>
      <c r="J467" s="2">
        <f t="shared" si="37"/>
        <v>-55077</v>
      </c>
      <c r="K467" s="28">
        <f t="shared" si="39"/>
        <v>-55077</v>
      </c>
    </row>
    <row r="468" spans="1:11" x14ac:dyDescent="0.25">
      <c r="A468" s="3">
        <f>'Données brutes'!A464+'Données brutes'!B464</f>
        <v>43141.625</v>
      </c>
      <c r="B468" s="2">
        <f>'Données brutes'!C464*$E$2</f>
        <v>69548</v>
      </c>
      <c r="C468" s="8">
        <f>'Données brutes'!J464*Calculatrice!$C$2+'Données brutes'!K464*Calculatrice!$B$2+'Données brutes'!L464+'Données brutes'!N464*Calculatrice!$D$2</f>
        <v>15759</v>
      </c>
      <c r="D468" s="2">
        <f t="shared" si="38"/>
        <v>-53789</v>
      </c>
      <c r="E468" s="8">
        <f>IF(ABS(D468)&lt;'Le jeu'!$E$6*1000,D468,SIGN(D468)*'Le jeu'!$E$6*1000)</f>
        <v>0</v>
      </c>
      <c r="F468" s="8">
        <f t="shared" si="35"/>
        <v>-53789</v>
      </c>
      <c r="G468" s="28">
        <f>IF(F468&lt;0,'Le jeu'!$E$7*INT(Calculatrice!F468/1000),0)</f>
        <v>0</v>
      </c>
      <c r="H468" s="8">
        <f t="shared" si="36"/>
        <v>-53789</v>
      </c>
      <c r="I468" s="28"/>
      <c r="J468" s="2">
        <f t="shared" si="37"/>
        <v>-53789</v>
      </c>
      <c r="K468" s="28">
        <f t="shared" si="39"/>
        <v>-53789</v>
      </c>
    </row>
    <row r="469" spans="1:11" x14ac:dyDescent="0.25">
      <c r="A469" s="3">
        <f>'Données brutes'!A465+'Données brutes'!B465</f>
        <v>43141.645833333336</v>
      </c>
      <c r="B469" s="2">
        <f>'Données brutes'!C465*$E$2</f>
        <v>69021</v>
      </c>
      <c r="C469" s="8">
        <f>'Données brutes'!J465*Calculatrice!$C$2+'Données brutes'!K465*Calculatrice!$B$2+'Données brutes'!L465+'Données brutes'!N465*Calculatrice!$D$2</f>
        <v>15842</v>
      </c>
      <c r="D469" s="2">
        <f t="shared" si="38"/>
        <v>-53179</v>
      </c>
      <c r="E469" s="8">
        <f>IF(ABS(D469)&lt;'Le jeu'!$E$6*1000,D469,SIGN(D469)*'Le jeu'!$E$6*1000)</f>
        <v>0</v>
      </c>
      <c r="F469" s="8">
        <f t="shared" si="35"/>
        <v>-53179</v>
      </c>
      <c r="G469" s="28">
        <f>IF(F469&lt;0,'Le jeu'!$E$7*INT(Calculatrice!F469/1000),0)</f>
        <v>0</v>
      </c>
      <c r="H469" s="8">
        <f t="shared" si="36"/>
        <v>-53179</v>
      </c>
      <c r="I469" s="28"/>
      <c r="J469" s="2">
        <f t="shared" si="37"/>
        <v>-53179</v>
      </c>
      <c r="K469" s="28">
        <f t="shared" si="39"/>
        <v>-53179</v>
      </c>
    </row>
    <row r="470" spans="1:11" x14ac:dyDescent="0.25">
      <c r="A470" s="3">
        <f>'Données brutes'!A466+'Données brutes'!B466</f>
        <v>43141.666666666664</v>
      </c>
      <c r="B470" s="2">
        <f>'Données brutes'!C466*$E$2</f>
        <v>68103</v>
      </c>
      <c r="C470" s="8">
        <f>'Données brutes'!J466*Calculatrice!$C$2+'Données brutes'!K466*Calculatrice!$B$2+'Données brutes'!L466+'Données brutes'!N466*Calculatrice!$D$2</f>
        <v>15327</v>
      </c>
      <c r="D470" s="2">
        <f t="shared" si="38"/>
        <v>-52776</v>
      </c>
      <c r="E470" s="8">
        <f>IF(ABS(D470)&lt;'Le jeu'!$E$6*1000,D470,SIGN(D470)*'Le jeu'!$E$6*1000)</f>
        <v>0</v>
      </c>
      <c r="F470" s="8">
        <f t="shared" si="35"/>
        <v>-52776</v>
      </c>
      <c r="G470" s="28">
        <f>IF(F470&lt;0,'Le jeu'!$E$7*INT(Calculatrice!F470/1000),0)</f>
        <v>0</v>
      </c>
      <c r="H470" s="8">
        <f t="shared" si="36"/>
        <v>-52776</v>
      </c>
      <c r="I470" s="28"/>
      <c r="J470" s="2">
        <f t="shared" si="37"/>
        <v>-52776</v>
      </c>
      <c r="K470" s="28">
        <f t="shared" si="39"/>
        <v>-52776</v>
      </c>
    </row>
    <row r="471" spans="1:11" x14ac:dyDescent="0.25">
      <c r="A471" s="3">
        <f>'Données brutes'!A467+'Données brutes'!B467</f>
        <v>43141.6875</v>
      </c>
      <c r="B471" s="2">
        <f>'Données brutes'!C467*$E$2</f>
        <v>67755</v>
      </c>
      <c r="C471" s="8">
        <f>'Données brutes'!J467*Calculatrice!$C$2+'Données brutes'!K467*Calculatrice!$B$2+'Données brutes'!L467+'Données brutes'!N467*Calculatrice!$D$2</f>
        <v>15036</v>
      </c>
      <c r="D471" s="2">
        <f t="shared" si="38"/>
        <v>-52719</v>
      </c>
      <c r="E471" s="8">
        <f>IF(ABS(D471)&lt;'Le jeu'!$E$6*1000,D471,SIGN(D471)*'Le jeu'!$E$6*1000)</f>
        <v>0</v>
      </c>
      <c r="F471" s="8">
        <f t="shared" si="35"/>
        <v>-52719</v>
      </c>
      <c r="G471" s="28">
        <f>IF(F471&lt;0,'Le jeu'!$E$7*INT(Calculatrice!F471/1000),0)</f>
        <v>0</v>
      </c>
      <c r="H471" s="8">
        <f t="shared" si="36"/>
        <v>-52719</v>
      </c>
      <c r="I471" s="28"/>
      <c r="J471" s="2">
        <f t="shared" si="37"/>
        <v>-52719</v>
      </c>
      <c r="K471" s="28">
        <f t="shared" si="39"/>
        <v>-52719</v>
      </c>
    </row>
    <row r="472" spans="1:11" x14ac:dyDescent="0.25">
      <c r="A472" s="3">
        <f>'Données brutes'!A468+'Données brutes'!B468</f>
        <v>43141.708333333336</v>
      </c>
      <c r="B472" s="2">
        <f>'Données brutes'!C468*$E$2</f>
        <v>68108</v>
      </c>
      <c r="C472" s="8">
        <f>'Données brutes'!J468*Calculatrice!$C$2+'Données brutes'!K468*Calculatrice!$B$2+'Données brutes'!L468+'Données brutes'!N468*Calculatrice!$D$2</f>
        <v>14994</v>
      </c>
      <c r="D472" s="2">
        <f t="shared" si="38"/>
        <v>-53114</v>
      </c>
      <c r="E472" s="8">
        <f>IF(ABS(D472)&lt;'Le jeu'!$E$6*1000,D472,SIGN(D472)*'Le jeu'!$E$6*1000)</f>
        <v>0</v>
      </c>
      <c r="F472" s="8">
        <f t="shared" si="35"/>
        <v>-53114</v>
      </c>
      <c r="G472" s="28">
        <f>IF(F472&lt;0,'Le jeu'!$E$7*INT(Calculatrice!F472/1000),0)</f>
        <v>0</v>
      </c>
      <c r="H472" s="8">
        <f t="shared" si="36"/>
        <v>-53114</v>
      </c>
      <c r="I472" s="28"/>
      <c r="J472" s="2">
        <f t="shared" si="37"/>
        <v>-53114</v>
      </c>
      <c r="K472" s="28">
        <f t="shared" si="39"/>
        <v>-53114</v>
      </c>
    </row>
    <row r="473" spans="1:11" x14ac:dyDescent="0.25">
      <c r="A473" s="3">
        <f>'Données brutes'!A469+'Données brutes'!B469</f>
        <v>43141.729166666664</v>
      </c>
      <c r="B473" s="2">
        <f>'Données brutes'!C469*$E$2</f>
        <v>69035</v>
      </c>
      <c r="C473" s="8">
        <f>'Données brutes'!J469*Calculatrice!$C$2+'Données brutes'!K469*Calculatrice!$B$2+'Données brutes'!L469+'Données brutes'!N469*Calculatrice!$D$2</f>
        <v>15235</v>
      </c>
      <c r="D473" s="2">
        <f t="shared" si="38"/>
        <v>-53800</v>
      </c>
      <c r="E473" s="8">
        <f>IF(ABS(D473)&lt;'Le jeu'!$E$6*1000,D473,SIGN(D473)*'Le jeu'!$E$6*1000)</f>
        <v>0</v>
      </c>
      <c r="F473" s="8">
        <f t="shared" si="35"/>
        <v>-53800</v>
      </c>
      <c r="G473" s="28">
        <f>IF(F473&lt;0,'Le jeu'!$E$7*INT(Calculatrice!F473/1000),0)</f>
        <v>0</v>
      </c>
      <c r="H473" s="8">
        <f t="shared" si="36"/>
        <v>-53800</v>
      </c>
      <c r="I473" s="28"/>
      <c r="J473" s="2">
        <f t="shared" si="37"/>
        <v>-53800</v>
      </c>
      <c r="K473" s="28">
        <f t="shared" si="39"/>
        <v>-53800</v>
      </c>
    </row>
    <row r="474" spans="1:11" x14ac:dyDescent="0.25">
      <c r="A474" s="3">
        <f>'Données brutes'!A470+'Données brutes'!B470</f>
        <v>43141.75</v>
      </c>
      <c r="B474" s="2">
        <f>'Données brutes'!C470*$E$2</f>
        <v>71003</v>
      </c>
      <c r="C474" s="8">
        <f>'Données brutes'!J470*Calculatrice!$C$2+'Données brutes'!K470*Calculatrice!$B$2+'Données brutes'!L470+'Données brutes'!N470*Calculatrice!$D$2</f>
        <v>15974</v>
      </c>
      <c r="D474" s="2">
        <f t="shared" si="38"/>
        <v>-55029</v>
      </c>
      <c r="E474" s="8">
        <f>IF(ABS(D474)&lt;'Le jeu'!$E$6*1000,D474,SIGN(D474)*'Le jeu'!$E$6*1000)</f>
        <v>0</v>
      </c>
      <c r="F474" s="8">
        <f t="shared" si="35"/>
        <v>-55029</v>
      </c>
      <c r="G474" s="28">
        <f>IF(F474&lt;0,'Le jeu'!$E$7*INT(Calculatrice!F474/1000),0)</f>
        <v>0</v>
      </c>
      <c r="H474" s="8">
        <f t="shared" si="36"/>
        <v>-55029</v>
      </c>
      <c r="I474" s="28"/>
      <c r="J474" s="2">
        <f t="shared" si="37"/>
        <v>-55029</v>
      </c>
      <c r="K474" s="28">
        <f t="shared" si="39"/>
        <v>-55029</v>
      </c>
    </row>
    <row r="475" spans="1:11" x14ac:dyDescent="0.25">
      <c r="A475" s="3">
        <f>'Données brutes'!A471+'Données brutes'!B471</f>
        <v>43141.770833333336</v>
      </c>
      <c r="B475" s="2">
        <f>'Données brutes'!C471*$E$2</f>
        <v>74693</v>
      </c>
      <c r="C475" s="8">
        <f>'Données brutes'!J471*Calculatrice!$C$2+'Données brutes'!K471*Calculatrice!$B$2+'Données brutes'!L471+'Données brutes'!N471*Calculatrice!$D$2</f>
        <v>16579</v>
      </c>
      <c r="D475" s="2">
        <f t="shared" si="38"/>
        <v>-58114</v>
      </c>
      <c r="E475" s="8">
        <f>IF(ABS(D475)&lt;'Le jeu'!$E$6*1000,D475,SIGN(D475)*'Le jeu'!$E$6*1000)</f>
        <v>0</v>
      </c>
      <c r="F475" s="8">
        <f t="shared" si="35"/>
        <v>-58114</v>
      </c>
      <c r="G475" s="28">
        <f>IF(F475&lt;0,'Le jeu'!$E$7*INT(Calculatrice!F475/1000),0)</f>
        <v>0</v>
      </c>
      <c r="H475" s="8">
        <f t="shared" si="36"/>
        <v>-58114</v>
      </c>
      <c r="I475" s="28"/>
      <c r="J475" s="2">
        <f t="shared" si="37"/>
        <v>-58114</v>
      </c>
      <c r="K475" s="28">
        <f t="shared" si="39"/>
        <v>-58114</v>
      </c>
    </row>
    <row r="476" spans="1:11" x14ac:dyDescent="0.25">
      <c r="A476" s="3">
        <f>'Données brutes'!A472+'Données brutes'!B472</f>
        <v>43141.791666666664</v>
      </c>
      <c r="B476" s="2">
        <f>'Données brutes'!C472*$E$2</f>
        <v>77398</v>
      </c>
      <c r="C476" s="8">
        <f>'Données brutes'!J472*Calculatrice!$C$2+'Données brutes'!K472*Calculatrice!$B$2+'Données brutes'!L472+'Données brutes'!N472*Calculatrice!$D$2</f>
        <v>18666</v>
      </c>
      <c r="D476" s="2">
        <f t="shared" si="38"/>
        <v>-58732</v>
      </c>
      <c r="E476" s="8">
        <f>IF(ABS(D476)&lt;'Le jeu'!$E$6*1000,D476,SIGN(D476)*'Le jeu'!$E$6*1000)</f>
        <v>0</v>
      </c>
      <c r="F476" s="8">
        <f t="shared" si="35"/>
        <v>-58732</v>
      </c>
      <c r="G476" s="28">
        <f>IF(F476&lt;0,'Le jeu'!$E$7*INT(Calculatrice!F476/1000),0)</f>
        <v>0</v>
      </c>
      <c r="H476" s="8">
        <f t="shared" si="36"/>
        <v>-58732</v>
      </c>
      <c r="I476" s="28"/>
      <c r="J476" s="2">
        <f t="shared" si="37"/>
        <v>-58732</v>
      </c>
      <c r="K476" s="28">
        <f t="shared" si="39"/>
        <v>-58732</v>
      </c>
    </row>
    <row r="477" spans="1:11" x14ac:dyDescent="0.25">
      <c r="A477" s="3">
        <f>'Données brutes'!A473+'Données brutes'!B473</f>
        <v>43141.8125</v>
      </c>
      <c r="B477" s="2">
        <f>'Données brutes'!C473*$E$2</f>
        <v>77378</v>
      </c>
      <c r="C477" s="8">
        <f>'Données brutes'!J473*Calculatrice!$C$2+'Données brutes'!K473*Calculatrice!$B$2+'Données brutes'!L473+'Données brutes'!N473*Calculatrice!$D$2</f>
        <v>18783</v>
      </c>
      <c r="D477" s="2">
        <f t="shared" si="38"/>
        <v>-58595</v>
      </c>
      <c r="E477" s="8">
        <f>IF(ABS(D477)&lt;'Le jeu'!$E$6*1000,D477,SIGN(D477)*'Le jeu'!$E$6*1000)</f>
        <v>0</v>
      </c>
      <c r="F477" s="8">
        <f t="shared" si="35"/>
        <v>-58595</v>
      </c>
      <c r="G477" s="28">
        <f>IF(F477&lt;0,'Le jeu'!$E$7*INT(Calculatrice!F477/1000),0)</f>
        <v>0</v>
      </c>
      <c r="H477" s="8">
        <f t="shared" si="36"/>
        <v>-58595</v>
      </c>
      <c r="I477" s="28"/>
      <c r="J477" s="2">
        <f t="shared" si="37"/>
        <v>-58595</v>
      </c>
      <c r="K477" s="28">
        <f t="shared" si="39"/>
        <v>-58595</v>
      </c>
    </row>
    <row r="478" spans="1:11" x14ac:dyDescent="0.25">
      <c r="A478" s="3">
        <f>'Données brutes'!A474+'Données brutes'!B474</f>
        <v>43141.833333333336</v>
      </c>
      <c r="B478" s="2">
        <f>'Données brutes'!C474*$E$2</f>
        <v>76426</v>
      </c>
      <c r="C478" s="8">
        <f>'Données brutes'!J474*Calculatrice!$C$2+'Données brutes'!K474*Calculatrice!$B$2+'Données brutes'!L474+'Données brutes'!N474*Calculatrice!$D$2</f>
        <v>18302</v>
      </c>
      <c r="D478" s="2">
        <f t="shared" si="38"/>
        <v>-58124</v>
      </c>
      <c r="E478" s="8">
        <f>IF(ABS(D478)&lt;'Le jeu'!$E$6*1000,D478,SIGN(D478)*'Le jeu'!$E$6*1000)</f>
        <v>0</v>
      </c>
      <c r="F478" s="8">
        <f t="shared" si="35"/>
        <v>-58124</v>
      </c>
      <c r="G478" s="28">
        <f>IF(F478&lt;0,'Le jeu'!$E$7*INT(Calculatrice!F478/1000),0)</f>
        <v>0</v>
      </c>
      <c r="H478" s="8">
        <f t="shared" si="36"/>
        <v>-58124</v>
      </c>
      <c r="I478" s="28"/>
      <c r="J478" s="2">
        <f t="shared" si="37"/>
        <v>-58124</v>
      </c>
      <c r="K478" s="28">
        <f t="shared" si="39"/>
        <v>-58124</v>
      </c>
    </row>
    <row r="479" spans="1:11" x14ac:dyDescent="0.25">
      <c r="A479" s="3">
        <f>'Données brutes'!A475+'Données brutes'!B475</f>
        <v>43141.854166666664</v>
      </c>
      <c r="B479" s="2">
        <f>'Données brutes'!C475*$E$2</f>
        <v>74852</v>
      </c>
      <c r="C479" s="8">
        <f>'Données brutes'!J475*Calculatrice!$C$2+'Données brutes'!K475*Calculatrice!$B$2+'Données brutes'!L475+'Données brutes'!N475*Calculatrice!$D$2</f>
        <v>18078</v>
      </c>
      <c r="D479" s="2">
        <f t="shared" si="38"/>
        <v>-56774</v>
      </c>
      <c r="E479" s="8">
        <f>IF(ABS(D479)&lt;'Le jeu'!$E$6*1000,D479,SIGN(D479)*'Le jeu'!$E$6*1000)</f>
        <v>0</v>
      </c>
      <c r="F479" s="8">
        <f t="shared" si="35"/>
        <v>-56774</v>
      </c>
      <c r="G479" s="28">
        <f>IF(F479&lt;0,'Le jeu'!$E$7*INT(Calculatrice!F479/1000),0)</f>
        <v>0</v>
      </c>
      <c r="H479" s="8">
        <f t="shared" si="36"/>
        <v>-56774</v>
      </c>
      <c r="I479" s="28"/>
      <c r="J479" s="2">
        <f t="shared" si="37"/>
        <v>-56774</v>
      </c>
      <c r="K479" s="28">
        <f t="shared" si="39"/>
        <v>-56774</v>
      </c>
    </row>
    <row r="480" spans="1:11" x14ac:dyDescent="0.25">
      <c r="A480" s="3">
        <f>'Données brutes'!A476+'Données brutes'!B476</f>
        <v>43141.875</v>
      </c>
      <c r="B480" s="2">
        <f>'Données brutes'!C476*$E$2</f>
        <v>73279</v>
      </c>
      <c r="C480" s="8">
        <f>'Données brutes'!J476*Calculatrice!$C$2+'Données brutes'!K476*Calculatrice!$B$2+'Données brutes'!L476+'Données brutes'!N476*Calculatrice!$D$2</f>
        <v>17879</v>
      </c>
      <c r="D480" s="2">
        <f t="shared" si="38"/>
        <v>-55400</v>
      </c>
      <c r="E480" s="8">
        <f>IF(ABS(D480)&lt;'Le jeu'!$E$6*1000,D480,SIGN(D480)*'Le jeu'!$E$6*1000)</f>
        <v>0</v>
      </c>
      <c r="F480" s="8">
        <f t="shared" si="35"/>
        <v>-55400</v>
      </c>
      <c r="G480" s="28">
        <f>IF(F480&lt;0,'Le jeu'!$E$7*INT(Calculatrice!F480/1000),0)</f>
        <v>0</v>
      </c>
      <c r="H480" s="8">
        <f t="shared" si="36"/>
        <v>-55400</v>
      </c>
      <c r="I480" s="28"/>
      <c r="J480" s="2">
        <f t="shared" si="37"/>
        <v>-55400</v>
      </c>
      <c r="K480" s="28">
        <f t="shared" si="39"/>
        <v>-55400</v>
      </c>
    </row>
    <row r="481" spans="1:11" x14ac:dyDescent="0.25">
      <c r="A481" s="3">
        <f>'Données brutes'!A477+'Données brutes'!B477</f>
        <v>43141.895833333336</v>
      </c>
      <c r="B481" s="2">
        <f>'Données brutes'!C477*$E$2</f>
        <v>71864</v>
      </c>
      <c r="C481" s="8">
        <f>'Données brutes'!J477*Calculatrice!$C$2+'Données brutes'!K477*Calculatrice!$B$2+'Données brutes'!L477+'Données brutes'!N477*Calculatrice!$D$2</f>
        <v>16883</v>
      </c>
      <c r="D481" s="2">
        <f t="shared" si="38"/>
        <v>-54981</v>
      </c>
      <c r="E481" s="8">
        <f>IF(ABS(D481)&lt;'Le jeu'!$E$6*1000,D481,SIGN(D481)*'Le jeu'!$E$6*1000)</f>
        <v>0</v>
      </c>
      <c r="F481" s="8">
        <f t="shared" si="35"/>
        <v>-54981</v>
      </c>
      <c r="G481" s="28">
        <f>IF(F481&lt;0,'Le jeu'!$E$7*INT(Calculatrice!F481/1000),0)</f>
        <v>0</v>
      </c>
      <c r="H481" s="8">
        <f t="shared" si="36"/>
        <v>-54981</v>
      </c>
      <c r="I481" s="28"/>
      <c r="J481" s="2">
        <f t="shared" si="37"/>
        <v>-54981</v>
      </c>
      <c r="K481" s="28">
        <f t="shared" si="39"/>
        <v>-54981</v>
      </c>
    </row>
    <row r="482" spans="1:11" x14ac:dyDescent="0.25">
      <c r="A482" s="3">
        <f>'Données brutes'!A478+'Données brutes'!B478</f>
        <v>43141.916666666664</v>
      </c>
      <c r="B482" s="2">
        <f>'Données brutes'!C478*$E$2</f>
        <v>70994</v>
      </c>
      <c r="C482" s="8">
        <f>'Données brutes'!J478*Calculatrice!$C$2+'Données brutes'!K478*Calculatrice!$B$2+'Données brutes'!L478+'Données brutes'!N478*Calculatrice!$D$2</f>
        <v>16330</v>
      </c>
      <c r="D482" s="2">
        <f t="shared" si="38"/>
        <v>-54664</v>
      </c>
      <c r="E482" s="8">
        <f>IF(ABS(D482)&lt;'Le jeu'!$E$6*1000,D482,SIGN(D482)*'Le jeu'!$E$6*1000)</f>
        <v>0</v>
      </c>
      <c r="F482" s="8">
        <f t="shared" si="35"/>
        <v>-54664</v>
      </c>
      <c r="G482" s="28">
        <f>IF(F482&lt;0,'Le jeu'!$E$7*INT(Calculatrice!F482/1000),0)</f>
        <v>0</v>
      </c>
      <c r="H482" s="8">
        <f t="shared" si="36"/>
        <v>-54664</v>
      </c>
      <c r="I482" s="28"/>
      <c r="J482" s="2">
        <f t="shared" si="37"/>
        <v>-54664</v>
      </c>
      <c r="K482" s="28">
        <f t="shared" si="39"/>
        <v>-54664</v>
      </c>
    </row>
    <row r="483" spans="1:11" x14ac:dyDescent="0.25">
      <c r="A483" s="3">
        <f>'Données brutes'!A479+'Données brutes'!B479</f>
        <v>43141.9375</v>
      </c>
      <c r="B483" s="2">
        <f>'Données brutes'!C479*$E$2</f>
        <v>71805</v>
      </c>
      <c r="C483" s="8">
        <f>'Données brutes'!J479*Calculatrice!$C$2+'Données brutes'!K479*Calculatrice!$B$2+'Données brutes'!L479+'Données brutes'!N479*Calculatrice!$D$2</f>
        <v>17197</v>
      </c>
      <c r="D483" s="2">
        <f t="shared" si="38"/>
        <v>-54608</v>
      </c>
      <c r="E483" s="8">
        <f>IF(ABS(D483)&lt;'Le jeu'!$E$6*1000,D483,SIGN(D483)*'Le jeu'!$E$6*1000)</f>
        <v>0</v>
      </c>
      <c r="F483" s="8">
        <f t="shared" si="35"/>
        <v>-54608</v>
      </c>
      <c r="G483" s="28">
        <f>IF(F483&lt;0,'Le jeu'!$E$7*INT(Calculatrice!F483/1000),0)</f>
        <v>0</v>
      </c>
      <c r="H483" s="8">
        <f t="shared" si="36"/>
        <v>-54608</v>
      </c>
      <c r="I483" s="28"/>
      <c r="J483" s="2">
        <f t="shared" si="37"/>
        <v>-54608</v>
      </c>
      <c r="K483" s="28">
        <f t="shared" si="39"/>
        <v>-54608</v>
      </c>
    </row>
    <row r="484" spans="1:11" x14ac:dyDescent="0.25">
      <c r="A484" s="3">
        <f>'Données brutes'!A480+'Données brutes'!B480</f>
        <v>43141.958333333336</v>
      </c>
      <c r="B484" s="2">
        <f>'Données brutes'!C480*$E$2</f>
        <v>74527</v>
      </c>
      <c r="C484" s="8">
        <f>'Données brutes'!J480*Calculatrice!$C$2+'Données brutes'!K480*Calculatrice!$B$2+'Données brutes'!L480+'Données brutes'!N480*Calculatrice!$D$2</f>
        <v>17682</v>
      </c>
      <c r="D484" s="2">
        <f t="shared" si="38"/>
        <v>-56845</v>
      </c>
      <c r="E484" s="8">
        <f>IF(ABS(D484)&lt;'Le jeu'!$E$6*1000,D484,SIGN(D484)*'Le jeu'!$E$6*1000)</f>
        <v>0</v>
      </c>
      <c r="F484" s="8">
        <f t="shared" si="35"/>
        <v>-56845</v>
      </c>
      <c r="G484" s="28">
        <f>IF(F484&lt;0,'Le jeu'!$E$7*INT(Calculatrice!F484/1000),0)</f>
        <v>0</v>
      </c>
      <c r="H484" s="8">
        <f t="shared" si="36"/>
        <v>-56845</v>
      </c>
      <c r="I484" s="28"/>
      <c r="J484" s="2">
        <f t="shared" si="37"/>
        <v>-56845</v>
      </c>
      <c r="K484" s="28">
        <f t="shared" si="39"/>
        <v>-56845</v>
      </c>
    </row>
    <row r="485" spans="1:11" x14ac:dyDescent="0.25">
      <c r="A485" s="3">
        <f>'Données brutes'!A481+'Données brutes'!B481</f>
        <v>43141.979166666664</v>
      </c>
      <c r="B485" s="2">
        <f>'Données brutes'!C481*$E$2</f>
        <v>74018</v>
      </c>
      <c r="C485" s="8">
        <f>'Données brutes'!J481*Calculatrice!$C$2+'Données brutes'!K481*Calculatrice!$B$2+'Données brutes'!L481+'Données brutes'!N481*Calculatrice!$D$2</f>
        <v>17803</v>
      </c>
      <c r="D485" s="2">
        <f t="shared" si="38"/>
        <v>-56215</v>
      </c>
      <c r="E485" s="8">
        <f>IF(ABS(D485)&lt;'Le jeu'!$E$6*1000,D485,SIGN(D485)*'Le jeu'!$E$6*1000)</f>
        <v>0</v>
      </c>
      <c r="F485" s="8">
        <f t="shared" si="35"/>
        <v>-56215</v>
      </c>
      <c r="G485" s="28">
        <f>IF(F485&lt;0,'Le jeu'!$E$7*INT(Calculatrice!F485/1000),0)</f>
        <v>0</v>
      </c>
      <c r="H485" s="8">
        <f t="shared" si="36"/>
        <v>-56215</v>
      </c>
      <c r="I485" s="28"/>
      <c r="J485" s="2">
        <f t="shared" si="37"/>
        <v>-56215</v>
      </c>
      <c r="K485" s="28">
        <f t="shared" si="39"/>
        <v>-56215</v>
      </c>
    </row>
    <row r="486" spans="1:11" x14ac:dyDescent="0.25">
      <c r="A486" s="3">
        <f>'Données brutes'!A482+'Données brutes'!B482</f>
        <v>43142</v>
      </c>
      <c r="B486" s="2">
        <f>'Données brutes'!C482*$E$2</f>
        <v>74208</v>
      </c>
      <c r="C486" s="8">
        <f>'Données brutes'!J482*Calculatrice!$C$2+'Données brutes'!K482*Calculatrice!$B$2+'Données brutes'!L482+'Données brutes'!N482*Calculatrice!$D$2</f>
        <v>18297</v>
      </c>
      <c r="D486" s="2">
        <f t="shared" si="38"/>
        <v>-55911</v>
      </c>
      <c r="E486" s="8">
        <f>IF(ABS(D486)&lt;'Le jeu'!$E$6*1000,D486,SIGN(D486)*'Le jeu'!$E$6*1000)</f>
        <v>0</v>
      </c>
      <c r="F486" s="8">
        <f t="shared" si="35"/>
        <v>-55911</v>
      </c>
      <c r="G486" s="28">
        <f>IF(F486&lt;0,'Le jeu'!$E$7*INT(Calculatrice!F486/1000),0)</f>
        <v>0</v>
      </c>
      <c r="H486" s="8">
        <f t="shared" si="36"/>
        <v>-55911</v>
      </c>
      <c r="I486" s="28"/>
      <c r="J486" s="2">
        <f t="shared" si="37"/>
        <v>-55911</v>
      </c>
      <c r="K486" s="28">
        <f t="shared" si="39"/>
        <v>-55911</v>
      </c>
    </row>
    <row r="487" spans="1:11" x14ac:dyDescent="0.25">
      <c r="A487" s="3">
        <f>'Données brutes'!A483+'Données brutes'!B483</f>
        <v>43142.020833333336</v>
      </c>
      <c r="B487" s="2">
        <f>'Données brutes'!C483*$E$2</f>
        <v>72714</v>
      </c>
      <c r="C487" s="8">
        <f>'Données brutes'!J483*Calculatrice!$C$2+'Données brutes'!K483*Calculatrice!$B$2+'Données brutes'!L483+'Données brutes'!N483*Calculatrice!$D$2</f>
        <v>17816</v>
      </c>
      <c r="D487" s="2">
        <f t="shared" si="38"/>
        <v>-54898</v>
      </c>
      <c r="E487" s="8">
        <f>IF(ABS(D487)&lt;'Le jeu'!$E$6*1000,D487,SIGN(D487)*'Le jeu'!$E$6*1000)</f>
        <v>0</v>
      </c>
      <c r="F487" s="8">
        <f t="shared" ref="F487:F550" si="40">D487-E487</f>
        <v>-54898</v>
      </c>
      <c r="G487" s="28">
        <f>IF(F487&lt;0,'Le jeu'!$E$7*INT(Calculatrice!F487/1000),0)</f>
        <v>0</v>
      </c>
      <c r="H487" s="8">
        <f t="shared" ref="H487:H550" si="41">F487-G487</f>
        <v>-54898</v>
      </c>
      <c r="I487" s="28"/>
      <c r="J487" s="2">
        <f t="shared" ref="J487:J550" si="42">H487-(I487-I488)*1000000/0.5</f>
        <v>-54898</v>
      </c>
      <c r="K487" s="28">
        <f t="shared" si="39"/>
        <v>-54898</v>
      </c>
    </row>
    <row r="488" spans="1:11" x14ac:dyDescent="0.25">
      <c r="A488" s="3">
        <f>'Données brutes'!A484+'Données brutes'!B484</f>
        <v>43142.041666666664</v>
      </c>
      <c r="B488" s="2">
        <f>'Données brutes'!C484*$E$2</f>
        <v>70224</v>
      </c>
      <c r="C488" s="8">
        <f>'Données brutes'!J484*Calculatrice!$C$2+'Données brutes'!K484*Calculatrice!$B$2+'Données brutes'!L484+'Données brutes'!N484*Calculatrice!$D$2</f>
        <v>16557</v>
      </c>
      <c r="D488" s="2">
        <f t="shared" si="38"/>
        <v>-53667</v>
      </c>
      <c r="E488" s="8">
        <f>IF(ABS(D488)&lt;'Le jeu'!$E$6*1000,D488,SIGN(D488)*'Le jeu'!$E$6*1000)</f>
        <v>0</v>
      </c>
      <c r="F488" s="8">
        <f t="shared" si="40"/>
        <v>-53667</v>
      </c>
      <c r="G488" s="28">
        <f>IF(F488&lt;0,'Le jeu'!$E$7*INT(Calculatrice!F488/1000),0)</f>
        <v>0</v>
      </c>
      <c r="H488" s="8">
        <f t="shared" si="41"/>
        <v>-53667</v>
      </c>
      <c r="I488" s="28"/>
      <c r="J488" s="2">
        <f t="shared" si="42"/>
        <v>-53667</v>
      </c>
      <c r="K488" s="28">
        <f t="shared" si="39"/>
        <v>-53667</v>
      </c>
    </row>
    <row r="489" spans="1:11" x14ac:dyDescent="0.25">
      <c r="A489" s="3">
        <f>'Données brutes'!A485+'Données brutes'!B485</f>
        <v>43142.0625</v>
      </c>
      <c r="B489" s="2">
        <f>'Données brutes'!C485*$E$2</f>
        <v>69776</v>
      </c>
      <c r="C489" s="8">
        <f>'Données brutes'!J485*Calculatrice!$C$2+'Données brutes'!K485*Calculatrice!$B$2+'Données brutes'!L485+'Données brutes'!N485*Calculatrice!$D$2</f>
        <v>15826</v>
      </c>
      <c r="D489" s="2">
        <f t="shared" si="38"/>
        <v>-53950</v>
      </c>
      <c r="E489" s="8">
        <f>IF(ABS(D489)&lt;'Le jeu'!$E$6*1000,D489,SIGN(D489)*'Le jeu'!$E$6*1000)</f>
        <v>0</v>
      </c>
      <c r="F489" s="8">
        <f t="shared" si="40"/>
        <v>-53950</v>
      </c>
      <c r="G489" s="28">
        <f>IF(F489&lt;0,'Le jeu'!$E$7*INT(Calculatrice!F489/1000),0)</f>
        <v>0</v>
      </c>
      <c r="H489" s="8">
        <f t="shared" si="41"/>
        <v>-53950</v>
      </c>
      <c r="I489" s="28"/>
      <c r="J489" s="2">
        <f t="shared" si="42"/>
        <v>-53950</v>
      </c>
      <c r="K489" s="28">
        <f t="shared" si="39"/>
        <v>-53950</v>
      </c>
    </row>
    <row r="490" spans="1:11" x14ac:dyDescent="0.25">
      <c r="A490" s="3">
        <f>'Données brutes'!A486+'Données brutes'!B486</f>
        <v>43142.083333333336</v>
      </c>
      <c r="B490" s="2">
        <f>'Données brutes'!C486*$E$2</f>
        <v>69091</v>
      </c>
      <c r="C490" s="8">
        <f>'Données brutes'!J486*Calculatrice!$C$2+'Données brutes'!K486*Calculatrice!$B$2+'Données brutes'!L486+'Données brutes'!N486*Calculatrice!$D$2</f>
        <v>15911</v>
      </c>
      <c r="D490" s="2">
        <f t="shared" si="38"/>
        <v>-53180</v>
      </c>
      <c r="E490" s="8">
        <f>IF(ABS(D490)&lt;'Le jeu'!$E$6*1000,D490,SIGN(D490)*'Le jeu'!$E$6*1000)</f>
        <v>0</v>
      </c>
      <c r="F490" s="8">
        <f t="shared" si="40"/>
        <v>-53180</v>
      </c>
      <c r="G490" s="28">
        <f>IF(F490&lt;0,'Le jeu'!$E$7*INT(Calculatrice!F490/1000),0)</f>
        <v>0</v>
      </c>
      <c r="H490" s="8">
        <f t="shared" si="41"/>
        <v>-53180</v>
      </c>
      <c r="I490" s="28"/>
      <c r="J490" s="2">
        <f t="shared" si="42"/>
        <v>-53180</v>
      </c>
      <c r="K490" s="28">
        <f t="shared" si="39"/>
        <v>-53180</v>
      </c>
    </row>
    <row r="491" spans="1:11" x14ac:dyDescent="0.25">
      <c r="A491" s="3">
        <f>'Données brutes'!A487+'Données brutes'!B487</f>
        <v>43142.104166666664</v>
      </c>
      <c r="B491" s="2">
        <f>'Données brutes'!C487*$E$2</f>
        <v>68439</v>
      </c>
      <c r="C491" s="8">
        <f>'Données brutes'!J487*Calculatrice!$C$2+'Données brutes'!K487*Calculatrice!$B$2+'Données brutes'!L487+'Données brutes'!N487*Calculatrice!$D$2</f>
        <v>15784</v>
      </c>
      <c r="D491" s="2">
        <f t="shared" si="38"/>
        <v>-52655</v>
      </c>
      <c r="E491" s="8">
        <f>IF(ABS(D491)&lt;'Le jeu'!$E$6*1000,D491,SIGN(D491)*'Le jeu'!$E$6*1000)</f>
        <v>0</v>
      </c>
      <c r="F491" s="8">
        <f t="shared" si="40"/>
        <v>-52655</v>
      </c>
      <c r="G491" s="28">
        <f>IF(F491&lt;0,'Le jeu'!$E$7*INT(Calculatrice!F491/1000),0)</f>
        <v>0</v>
      </c>
      <c r="H491" s="8">
        <f t="shared" si="41"/>
        <v>-52655</v>
      </c>
      <c r="I491" s="28"/>
      <c r="J491" s="2">
        <f t="shared" si="42"/>
        <v>-52655</v>
      </c>
      <c r="K491" s="28">
        <f t="shared" si="39"/>
        <v>-52655</v>
      </c>
    </row>
    <row r="492" spans="1:11" x14ac:dyDescent="0.25">
      <c r="A492" s="3">
        <f>'Données brutes'!A488+'Données brutes'!B488</f>
        <v>43142.125</v>
      </c>
      <c r="B492" s="2">
        <f>'Données brutes'!C488*$E$2</f>
        <v>66312</v>
      </c>
      <c r="C492" s="8">
        <f>'Données brutes'!J488*Calculatrice!$C$2+'Données brutes'!K488*Calculatrice!$B$2+'Données brutes'!L488+'Données brutes'!N488*Calculatrice!$D$2</f>
        <v>15870</v>
      </c>
      <c r="D492" s="2">
        <f t="shared" si="38"/>
        <v>-50442</v>
      </c>
      <c r="E492" s="8">
        <f>IF(ABS(D492)&lt;'Le jeu'!$E$6*1000,D492,SIGN(D492)*'Le jeu'!$E$6*1000)</f>
        <v>0</v>
      </c>
      <c r="F492" s="8">
        <f t="shared" si="40"/>
        <v>-50442</v>
      </c>
      <c r="G492" s="28">
        <f>IF(F492&lt;0,'Le jeu'!$E$7*INT(Calculatrice!F492/1000),0)</f>
        <v>0</v>
      </c>
      <c r="H492" s="8">
        <f t="shared" si="41"/>
        <v>-50442</v>
      </c>
      <c r="I492" s="28"/>
      <c r="J492" s="2">
        <f t="shared" si="42"/>
        <v>-50442</v>
      </c>
      <c r="K492" s="28">
        <f t="shared" si="39"/>
        <v>-50442</v>
      </c>
    </row>
    <row r="493" spans="1:11" x14ac:dyDescent="0.25">
      <c r="A493" s="3">
        <f>'Données brutes'!A489+'Données brutes'!B489</f>
        <v>43142.145833333336</v>
      </c>
      <c r="B493" s="2">
        <f>'Données brutes'!C489*$E$2</f>
        <v>64561</v>
      </c>
      <c r="C493" s="8">
        <f>'Données brutes'!J489*Calculatrice!$C$2+'Données brutes'!K489*Calculatrice!$B$2+'Données brutes'!L489+'Données brutes'!N489*Calculatrice!$D$2</f>
        <v>15886</v>
      </c>
      <c r="D493" s="2">
        <f t="shared" si="38"/>
        <v>-48675</v>
      </c>
      <c r="E493" s="8">
        <f>IF(ABS(D493)&lt;'Le jeu'!$E$6*1000,D493,SIGN(D493)*'Le jeu'!$E$6*1000)</f>
        <v>0</v>
      </c>
      <c r="F493" s="8">
        <f t="shared" si="40"/>
        <v>-48675</v>
      </c>
      <c r="G493" s="28">
        <f>IF(F493&lt;0,'Le jeu'!$E$7*INT(Calculatrice!F493/1000),0)</f>
        <v>0</v>
      </c>
      <c r="H493" s="8">
        <f t="shared" si="41"/>
        <v>-48675</v>
      </c>
      <c r="I493" s="28"/>
      <c r="J493" s="2">
        <f t="shared" si="42"/>
        <v>-48675</v>
      </c>
      <c r="K493" s="28">
        <f t="shared" si="39"/>
        <v>-48675</v>
      </c>
    </row>
    <row r="494" spans="1:11" x14ac:dyDescent="0.25">
      <c r="A494" s="3">
        <f>'Données brutes'!A490+'Données brutes'!B490</f>
        <v>43142.166666666664</v>
      </c>
      <c r="B494" s="2">
        <f>'Données brutes'!C490*$E$2</f>
        <v>63176</v>
      </c>
      <c r="C494" s="8">
        <f>'Données brutes'!J490*Calculatrice!$C$2+'Données brutes'!K490*Calculatrice!$B$2+'Données brutes'!L490+'Données brutes'!N490*Calculatrice!$D$2</f>
        <v>15726</v>
      </c>
      <c r="D494" s="2">
        <f t="shared" si="38"/>
        <v>-47450</v>
      </c>
      <c r="E494" s="8">
        <f>IF(ABS(D494)&lt;'Le jeu'!$E$6*1000,D494,SIGN(D494)*'Le jeu'!$E$6*1000)</f>
        <v>0</v>
      </c>
      <c r="F494" s="8">
        <f t="shared" si="40"/>
        <v>-47450</v>
      </c>
      <c r="G494" s="28">
        <f>IF(F494&lt;0,'Le jeu'!$E$7*INT(Calculatrice!F494/1000),0)</f>
        <v>0</v>
      </c>
      <c r="H494" s="8">
        <f t="shared" si="41"/>
        <v>-47450</v>
      </c>
      <c r="I494" s="28"/>
      <c r="J494" s="2">
        <f t="shared" si="42"/>
        <v>-47450</v>
      </c>
      <c r="K494" s="28">
        <f t="shared" si="39"/>
        <v>-47450</v>
      </c>
    </row>
    <row r="495" spans="1:11" x14ac:dyDescent="0.25">
      <c r="A495" s="3">
        <f>'Données brutes'!A491+'Données brutes'!B491</f>
        <v>43142.1875</v>
      </c>
      <c r="B495" s="2">
        <f>'Données brutes'!C491*$E$2</f>
        <v>62412</v>
      </c>
      <c r="C495" s="8">
        <f>'Données brutes'!J491*Calculatrice!$C$2+'Données brutes'!K491*Calculatrice!$B$2+'Données brutes'!L491+'Données brutes'!N491*Calculatrice!$D$2</f>
        <v>15419</v>
      </c>
      <c r="D495" s="2">
        <f t="shared" si="38"/>
        <v>-46993</v>
      </c>
      <c r="E495" s="8">
        <f>IF(ABS(D495)&lt;'Le jeu'!$E$6*1000,D495,SIGN(D495)*'Le jeu'!$E$6*1000)</f>
        <v>0</v>
      </c>
      <c r="F495" s="8">
        <f t="shared" si="40"/>
        <v>-46993</v>
      </c>
      <c r="G495" s="28">
        <f>IF(F495&lt;0,'Le jeu'!$E$7*INT(Calculatrice!F495/1000),0)</f>
        <v>0</v>
      </c>
      <c r="H495" s="8">
        <f t="shared" si="41"/>
        <v>-46993</v>
      </c>
      <c r="I495" s="28"/>
      <c r="J495" s="2">
        <f t="shared" si="42"/>
        <v>-46993</v>
      </c>
      <c r="K495" s="28">
        <f t="shared" si="39"/>
        <v>-46993</v>
      </c>
    </row>
    <row r="496" spans="1:11" x14ac:dyDescent="0.25">
      <c r="A496" s="3">
        <f>'Données brutes'!A492+'Données brutes'!B492</f>
        <v>43142.208333333336</v>
      </c>
      <c r="B496" s="2">
        <f>'Données brutes'!C492*$E$2</f>
        <v>61767</v>
      </c>
      <c r="C496" s="8">
        <f>'Données brutes'!J492*Calculatrice!$C$2+'Données brutes'!K492*Calculatrice!$B$2+'Données brutes'!L492+'Données brutes'!N492*Calculatrice!$D$2</f>
        <v>15231</v>
      </c>
      <c r="D496" s="2">
        <f t="shared" si="38"/>
        <v>-46536</v>
      </c>
      <c r="E496" s="8">
        <f>IF(ABS(D496)&lt;'Le jeu'!$E$6*1000,D496,SIGN(D496)*'Le jeu'!$E$6*1000)</f>
        <v>0</v>
      </c>
      <c r="F496" s="8">
        <f t="shared" si="40"/>
        <v>-46536</v>
      </c>
      <c r="G496" s="28">
        <f>IF(F496&lt;0,'Le jeu'!$E$7*INT(Calculatrice!F496/1000),0)</f>
        <v>0</v>
      </c>
      <c r="H496" s="8">
        <f t="shared" si="41"/>
        <v>-46536</v>
      </c>
      <c r="I496" s="28"/>
      <c r="J496" s="2">
        <f t="shared" si="42"/>
        <v>-46536</v>
      </c>
      <c r="K496" s="28">
        <f t="shared" si="39"/>
        <v>-46536</v>
      </c>
    </row>
    <row r="497" spans="1:11" x14ac:dyDescent="0.25">
      <c r="A497" s="3">
        <f>'Données brutes'!A493+'Données brutes'!B493</f>
        <v>43142.229166666664</v>
      </c>
      <c r="B497" s="2">
        <f>'Données brutes'!C493*$E$2</f>
        <v>62009</v>
      </c>
      <c r="C497" s="8">
        <f>'Données brutes'!J493*Calculatrice!$C$2+'Données brutes'!K493*Calculatrice!$B$2+'Données brutes'!L493+'Données brutes'!N493*Calculatrice!$D$2</f>
        <v>15122</v>
      </c>
      <c r="D497" s="2">
        <f t="shared" si="38"/>
        <v>-46887</v>
      </c>
      <c r="E497" s="8">
        <f>IF(ABS(D497)&lt;'Le jeu'!$E$6*1000,D497,SIGN(D497)*'Le jeu'!$E$6*1000)</f>
        <v>0</v>
      </c>
      <c r="F497" s="8">
        <f t="shared" si="40"/>
        <v>-46887</v>
      </c>
      <c r="G497" s="28">
        <f>IF(F497&lt;0,'Le jeu'!$E$7*INT(Calculatrice!F497/1000),0)</f>
        <v>0</v>
      </c>
      <c r="H497" s="8">
        <f t="shared" si="41"/>
        <v>-46887</v>
      </c>
      <c r="I497" s="28"/>
      <c r="J497" s="2">
        <f t="shared" si="42"/>
        <v>-46887</v>
      </c>
      <c r="K497" s="28">
        <f t="shared" si="39"/>
        <v>-46887</v>
      </c>
    </row>
    <row r="498" spans="1:11" x14ac:dyDescent="0.25">
      <c r="A498" s="3">
        <f>'Données brutes'!A494+'Données brutes'!B494</f>
        <v>43142.25</v>
      </c>
      <c r="B498" s="2">
        <f>'Données brutes'!C494*$E$2</f>
        <v>62020</v>
      </c>
      <c r="C498" s="8">
        <f>'Données brutes'!J494*Calculatrice!$C$2+'Données brutes'!K494*Calculatrice!$B$2+'Données brutes'!L494+'Données brutes'!N494*Calculatrice!$D$2</f>
        <v>14598</v>
      </c>
      <c r="D498" s="2">
        <f t="shared" si="38"/>
        <v>-47422</v>
      </c>
      <c r="E498" s="8">
        <f>IF(ABS(D498)&lt;'Le jeu'!$E$6*1000,D498,SIGN(D498)*'Le jeu'!$E$6*1000)</f>
        <v>0</v>
      </c>
      <c r="F498" s="8">
        <f t="shared" si="40"/>
        <v>-47422</v>
      </c>
      <c r="G498" s="28">
        <f>IF(F498&lt;0,'Le jeu'!$E$7*INT(Calculatrice!F498/1000),0)</f>
        <v>0</v>
      </c>
      <c r="H498" s="8">
        <f t="shared" si="41"/>
        <v>-47422</v>
      </c>
      <c r="I498" s="28"/>
      <c r="J498" s="2">
        <f t="shared" si="42"/>
        <v>-47422</v>
      </c>
      <c r="K498" s="28">
        <f t="shared" si="39"/>
        <v>-47422</v>
      </c>
    </row>
    <row r="499" spans="1:11" x14ac:dyDescent="0.25">
      <c r="A499" s="3">
        <f>'Données brutes'!A495+'Données brutes'!B495</f>
        <v>43142.270833333336</v>
      </c>
      <c r="B499" s="2">
        <f>'Données brutes'!C495*$E$2</f>
        <v>62612</v>
      </c>
      <c r="C499" s="8">
        <f>'Données brutes'!J495*Calculatrice!$C$2+'Données brutes'!K495*Calculatrice!$B$2+'Données brutes'!L495+'Données brutes'!N495*Calculatrice!$D$2</f>
        <v>14456</v>
      </c>
      <c r="D499" s="2">
        <f t="shared" si="38"/>
        <v>-48156</v>
      </c>
      <c r="E499" s="8">
        <f>IF(ABS(D499)&lt;'Le jeu'!$E$6*1000,D499,SIGN(D499)*'Le jeu'!$E$6*1000)</f>
        <v>0</v>
      </c>
      <c r="F499" s="8">
        <f t="shared" si="40"/>
        <v>-48156</v>
      </c>
      <c r="G499" s="28">
        <f>IF(F499&lt;0,'Le jeu'!$E$7*INT(Calculatrice!F499/1000),0)</f>
        <v>0</v>
      </c>
      <c r="H499" s="8">
        <f t="shared" si="41"/>
        <v>-48156</v>
      </c>
      <c r="I499" s="28"/>
      <c r="J499" s="2">
        <f t="shared" si="42"/>
        <v>-48156</v>
      </c>
      <c r="K499" s="28">
        <f t="shared" si="39"/>
        <v>-48156</v>
      </c>
    </row>
    <row r="500" spans="1:11" x14ac:dyDescent="0.25">
      <c r="A500" s="3">
        <f>'Données brutes'!A496+'Données brutes'!B496</f>
        <v>43142.291666666664</v>
      </c>
      <c r="B500" s="2">
        <f>'Données brutes'!C496*$E$2</f>
        <v>62889</v>
      </c>
      <c r="C500" s="8">
        <f>'Données brutes'!J496*Calculatrice!$C$2+'Données brutes'!K496*Calculatrice!$B$2+'Données brutes'!L496+'Données brutes'!N496*Calculatrice!$D$2</f>
        <v>14259</v>
      </c>
      <c r="D500" s="2">
        <f t="shared" si="38"/>
        <v>-48630</v>
      </c>
      <c r="E500" s="8">
        <f>IF(ABS(D500)&lt;'Le jeu'!$E$6*1000,D500,SIGN(D500)*'Le jeu'!$E$6*1000)</f>
        <v>0</v>
      </c>
      <c r="F500" s="8">
        <f t="shared" si="40"/>
        <v>-48630</v>
      </c>
      <c r="G500" s="28">
        <f>IF(F500&lt;0,'Le jeu'!$E$7*INT(Calculatrice!F500/1000),0)</f>
        <v>0</v>
      </c>
      <c r="H500" s="8">
        <f t="shared" si="41"/>
        <v>-48630</v>
      </c>
      <c r="I500" s="28"/>
      <c r="J500" s="2">
        <f t="shared" si="42"/>
        <v>-48630</v>
      </c>
      <c r="K500" s="28">
        <f t="shared" si="39"/>
        <v>-48630</v>
      </c>
    </row>
    <row r="501" spans="1:11" x14ac:dyDescent="0.25">
      <c r="A501" s="3">
        <f>'Données brutes'!A497+'Données brutes'!B497</f>
        <v>43142.3125</v>
      </c>
      <c r="B501" s="2">
        <f>'Données brutes'!C497*$E$2</f>
        <v>63627</v>
      </c>
      <c r="C501" s="8">
        <f>'Données brutes'!J497*Calculatrice!$C$2+'Données brutes'!K497*Calculatrice!$B$2+'Données brutes'!L497+'Données brutes'!N497*Calculatrice!$D$2</f>
        <v>14366</v>
      </c>
      <c r="D501" s="2">
        <f t="shared" si="38"/>
        <v>-49261</v>
      </c>
      <c r="E501" s="8">
        <f>IF(ABS(D501)&lt;'Le jeu'!$E$6*1000,D501,SIGN(D501)*'Le jeu'!$E$6*1000)</f>
        <v>0</v>
      </c>
      <c r="F501" s="8">
        <f t="shared" si="40"/>
        <v>-49261</v>
      </c>
      <c r="G501" s="28">
        <f>IF(F501&lt;0,'Le jeu'!$E$7*INT(Calculatrice!F501/1000),0)</f>
        <v>0</v>
      </c>
      <c r="H501" s="8">
        <f t="shared" si="41"/>
        <v>-49261</v>
      </c>
      <c r="I501" s="28"/>
      <c r="J501" s="2">
        <f t="shared" si="42"/>
        <v>-49261</v>
      </c>
      <c r="K501" s="28">
        <f t="shared" si="39"/>
        <v>-49261</v>
      </c>
    </row>
    <row r="502" spans="1:11" x14ac:dyDescent="0.25">
      <c r="A502" s="3">
        <f>'Données brutes'!A498+'Données brutes'!B498</f>
        <v>43142.333333333336</v>
      </c>
      <c r="B502" s="2">
        <f>'Données brutes'!C498*$E$2</f>
        <v>63565</v>
      </c>
      <c r="C502" s="8">
        <f>'Données brutes'!J498*Calculatrice!$C$2+'Données brutes'!K498*Calculatrice!$B$2+'Données brutes'!L498+'Données brutes'!N498*Calculatrice!$D$2</f>
        <v>14403</v>
      </c>
      <c r="D502" s="2">
        <f t="shared" si="38"/>
        <v>-49162</v>
      </c>
      <c r="E502" s="8">
        <f>IF(ABS(D502)&lt;'Le jeu'!$E$6*1000,D502,SIGN(D502)*'Le jeu'!$E$6*1000)</f>
        <v>0</v>
      </c>
      <c r="F502" s="8">
        <f t="shared" si="40"/>
        <v>-49162</v>
      </c>
      <c r="G502" s="28">
        <f>IF(F502&lt;0,'Le jeu'!$E$7*INT(Calculatrice!F502/1000),0)</f>
        <v>0</v>
      </c>
      <c r="H502" s="8">
        <f t="shared" si="41"/>
        <v>-49162</v>
      </c>
      <c r="I502" s="28"/>
      <c r="J502" s="2">
        <f t="shared" si="42"/>
        <v>-49162</v>
      </c>
      <c r="K502" s="28">
        <f t="shared" si="39"/>
        <v>-49162</v>
      </c>
    </row>
    <row r="503" spans="1:11" x14ac:dyDescent="0.25">
      <c r="A503" s="3">
        <f>'Données brutes'!A499+'Données brutes'!B499</f>
        <v>43142.354166666664</v>
      </c>
      <c r="B503" s="2">
        <f>'Données brutes'!C499*$E$2</f>
        <v>64417</v>
      </c>
      <c r="C503" s="8">
        <f>'Données brutes'!J499*Calculatrice!$C$2+'Données brutes'!K499*Calculatrice!$B$2+'Données brutes'!L499+'Données brutes'!N499*Calculatrice!$D$2</f>
        <v>14782</v>
      </c>
      <c r="D503" s="2">
        <f t="shared" si="38"/>
        <v>-49635</v>
      </c>
      <c r="E503" s="8">
        <f>IF(ABS(D503)&lt;'Le jeu'!$E$6*1000,D503,SIGN(D503)*'Le jeu'!$E$6*1000)</f>
        <v>0</v>
      </c>
      <c r="F503" s="8">
        <f t="shared" si="40"/>
        <v>-49635</v>
      </c>
      <c r="G503" s="28">
        <f>IF(F503&lt;0,'Le jeu'!$E$7*INT(Calculatrice!F503/1000),0)</f>
        <v>0</v>
      </c>
      <c r="H503" s="8">
        <f t="shared" si="41"/>
        <v>-49635</v>
      </c>
      <c r="I503" s="28"/>
      <c r="J503" s="2">
        <f t="shared" si="42"/>
        <v>-49635</v>
      </c>
      <c r="K503" s="28">
        <f t="shared" si="39"/>
        <v>-49635</v>
      </c>
    </row>
    <row r="504" spans="1:11" x14ac:dyDescent="0.25">
      <c r="A504" s="3">
        <f>'Données brutes'!A500+'Données brutes'!B500</f>
        <v>43142.375</v>
      </c>
      <c r="B504" s="2">
        <f>'Données brutes'!C500*$E$2</f>
        <v>65859</v>
      </c>
      <c r="C504" s="8">
        <f>'Données brutes'!J500*Calculatrice!$C$2+'Données brutes'!K500*Calculatrice!$B$2+'Données brutes'!L500+'Données brutes'!N500*Calculatrice!$D$2</f>
        <v>15293</v>
      </c>
      <c r="D504" s="2">
        <f t="shared" si="38"/>
        <v>-50566</v>
      </c>
      <c r="E504" s="8">
        <f>IF(ABS(D504)&lt;'Le jeu'!$E$6*1000,D504,SIGN(D504)*'Le jeu'!$E$6*1000)</f>
        <v>0</v>
      </c>
      <c r="F504" s="8">
        <f t="shared" si="40"/>
        <v>-50566</v>
      </c>
      <c r="G504" s="28">
        <f>IF(F504&lt;0,'Le jeu'!$E$7*INT(Calculatrice!F504/1000),0)</f>
        <v>0</v>
      </c>
      <c r="H504" s="8">
        <f t="shared" si="41"/>
        <v>-50566</v>
      </c>
      <c r="I504" s="28"/>
      <c r="J504" s="2">
        <f t="shared" si="42"/>
        <v>-50566</v>
      </c>
      <c r="K504" s="28">
        <f t="shared" si="39"/>
        <v>-50566</v>
      </c>
    </row>
    <row r="505" spans="1:11" x14ac:dyDescent="0.25">
      <c r="A505" s="3">
        <f>'Données brutes'!A501+'Données brutes'!B501</f>
        <v>43142.395833333336</v>
      </c>
      <c r="B505" s="2">
        <f>'Données brutes'!C501*$E$2</f>
        <v>67198</v>
      </c>
      <c r="C505" s="8">
        <f>'Données brutes'!J501*Calculatrice!$C$2+'Données brutes'!K501*Calculatrice!$B$2+'Données brutes'!L501+'Données brutes'!N501*Calculatrice!$D$2</f>
        <v>16086</v>
      </c>
      <c r="D505" s="2">
        <f t="shared" si="38"/>
        <v>-51112</v>
      </c>
      <c r="E505" s="8">
        <f>IF(ABS(D505)&lt;'Le jeu'!$E$6*1000,D505,SIGN(D505)*'Le jeu'!$E$6*1000)</f>
        <v>0</v>
      </c>
      <c r="F505" s="8">
        <f t="shared" si="40"/>
        <v>-51112</v>
      </c>
      <c r="G505" s="28">
        <f>IF(F505&lt;0,'Le jeu'!$E$7*INT(Calculatrice!F505/1000),0)</f>
        <v>0</v>
      </c>
      <c r="H505" s="8">
        <f t="shared" si="41"/>
        <v>-51112</v>
      </c>
      <c r="I505" s="28"/>
      <c r="J505" s="2">
        <f t="shared" si="42"/>
        <v>-51112</v>
      </c>
      <c r="K505" s="28">
        <f t="shared" si="39"/>
        <v>-51112</v>
      </c>
    </row>
    <row r="506" spans="1:11" x14ac:dyDescent="0.25">
      <c r="A506" s="3">
        <f>'Données brutes'!A502+'Données brutes'!B502</f>
        <v>43142.416666666664</v>
      </c>
      <c r="B506" s="2">
        <f>'Données brutes'!C502*$E$2</f>
        <v>68105</v>
      </c>
      <c r="C506" s="8">
        <f>'Données brutes'!J502*Calculatrice!$C$2+'Données brutes'!K502*Calculatrice!$B$2+'Données brutes'!L502+'Données brutes'!N502*Calculatrice!$D$2</f>
        <v>16519</v>
      </c>
      <c r="D506" s="2">
        <f t="shared" si="38"/>
        <v>-51586</v>
      </c>
      <c r="E506" s="8">
        <f>IF(ABS(D506)&lt;'Le jeu'!$E$6*1000,D506,SIGN(D506)*'Le jeu'!$E$6*1000)</f>
        <v>0</v>
      </c>
      <c r="F506" s="8">
        <f t="shared" si="40"/>
        <v>-51586</v>
      </c>
      <c r="G506" s="28">
        <f>IF(F506&lt;0,'Le jeu'!$E$7*INT(Calculatrice!F506/1000),0)</f>
        <v>0</v>
      </c>
      <c r="H506" s="8">
        <f t="shared" si="41"/>
        <v>-51586</v>
      </c>
      <c r="I506" s="28"/>
      <c r="J506" s="2">
        <f t="shared" si="42"/>
        <v>-51586</v>
      </c>
      <c r="K506" s="28">
        <f t="shared" si="39"/>
        <v>-51586</v>
      </c>
    </row>
    <row r="507" spans="1:11" x14ac:dyDescent="0.25">
      <c r="A507" s="3">
        <f>'Données brutes'!A503+'Données brutes'!B503</f>
        <v>43142.4375</v>
      </c>
      <c r="B507" s="2">
        <f>'Données brutes'!C503*$E$2</f>
        <v>68819</v>
      </c>
      <c r="C507" s="8">
        <f>'Données brutes'!J503*Calculatrice!$C$2+'Données brutes'!K503*Calculatrice!$B$2+'Données brutes'!L503+'Données brutes'!N503*Calculatrice!$D$2</f>
        <v>16554</v>
      </c>
      <c r="D507" s="2">
        <f t="shared" si="38"/>
        <v>-52265</v>
      </c>
      <c r="E507" s="8">
        <f>IF(ABS(D507)&lt;'Le jeu'!$E$6*1000,D507,SIGN(D507)*'Le jeu'!$E$6*1000)</f>
        <v>0</v>
      </c>
      <c r="F507" s="8">
        <f t="shared" si="40"/>
        <v>-52265</v>
      </c>
      <c r="G507" s="28">
        <f>IF(F507&lt;0,'Le jeu'!$E$7*INT(Calculatrice!F507/1000),0)</f>
        <v>0</v>
      </c>
      <c r="H507" s="8">
        <f t="shared" si="41"/>
        <v>-52265</v>
      </c>
      <c r="I507" s="28"/>
      <c r="J507" s="2">
        <f t="shared" si="42"/>
        <v>-52265</v>
      </c>
      <c r="K507" s="28">
        <f t="shared" si="39"/>
        <v>-52265</v>
      </c>
    </row>
    <row r="508" spans="1:11" x14ac:dyDescent="0.25">
      <c r="A508" s="3">
        <f>'Données brutes'!A504+'Données brutes'!B504</f>
        <v>43142.458333333336</v>
      </c>
      <c r="B508" s="2">
        <f>'Données brutes'!C504*$E$2</f>
        <v>69252</v>
      </c>
      <c r="C508" s="8">
        <f>'Données brutes'!J504*Calculatrice!$C$2+'Données brutes'!K504*Calculatrice!$B$2+'Données brutes'!L504+'Données brutes'!N504*Calculatrice!$D$2</f>
        <v>17064</v>
      </c>
      <c r="D508" s="2">
        <f t="shared" si="38"/>
        <v>-52188</v>
      </c>
      <c r="E508" s="8">
        <f>IF(ABS(D508)&lt;'Le jeu'!$E$6*1000,D508,SIGN(D508)*'Le jeu'!$E$6*1000)</f>
        <v>0</v>
      </c>
      <c r="F508" s="8">
        <f t="shared" si="40"/>
        <v>-52188</v>
      </c>
      <c r="G508" s="28">
        <f>IF(F508&lt;0,'Le jeu'!$E$7*INT(Calculatrice!F508/1000),0)</f>
        <v>0</v>
      </c>
      <c r="H508" s="8">
        <f t="shared" si="41"/>
        <v>-52188</v>
      </c>
      <c r="I508" s="28"/>
      <c r="J508" s="2">
        <f t="shared" si="42"/>
        <v>-52188</v>
      </c>
      <c r="K508" s="28">
        <f t="shared" si="39"/>
        <v>-52188</v>
      </c>
    </row>
    <row r="509" spans="1:11" x14ac:dyDescent="0.25">
      <c r="A509" s="3">
        <f>'Données brutes'!A505+'Données brutes'!B505</f>
        <v>43142.479166666664</v>
      </c>
      <c r="B509" s="2">
        <f>'Données brutes'!C505*$E$2</f>
        <v>69655</v>
      </c>
      <c r="C509" s="8">
        <f>'Données brutes'!J505*Calculatrice!$C$2+'Données brutes'!K505*Calculatrice!$B$2+'Données brutes'!L505+'Données brutes'!N505*Calculatrice!$D$2</f>
        <v>17817</v>
      </c>
      <c r="D509" s="2">
        <f t="shared" si="38"/>
        <v>-51838</v>
      </c>
      <c r="E509" s="8">
        <f>IF(ABS(D509)&lt;'Le jeu'!$E$6*1000,D509,SIGN(D509)*'Le jeu'!$E$6*1000)</f>
        <v>0</v>
      </c>
      <c r="F509" s="8">
        <f t="shared" si="40"/>
        <v>-51838</v>
      </c>
      <c r="G509" s="28">
        <f>IF(F509&lt;0,'Le jeu'!$E$7*INT(Calculatrice!F509/1000),0)</f>
        <v>0</v>
      </c>
      <c r="H509" s="8">
        <f t="shared" si="41"/>
        <v>-51838</v>
      </c>
      <c r="I509" s="28"/>
      <c r="J509" s="2">
        <f t="shared" si="42"/>
        <v>-51838</v>
      </c>
      <c r="K509" s="28">
        <f t="shared" si="39"/>
        <v>-51838</v>
      </c>
    </row>
    <row r="510" spans="1:11" x14ac:dyDescent="0.25">
      <c r="A510" s="3">
        <f>'Données brutes'!A506+'Données brutes'!B506</f>
        <v>43142.5</v>
      </c>
      <c r="B510" s="2">
        <f>'Données brutes'!C506*$E$2</f>
        <v>70053</v>
      </c>
      <c r="C510" s="8">
        <f>'Données brutes'!J506*Calculatrice!$C$2+'Données brutes'!K506*Calculatrice!$B$2+'Données brutes'!L506+'Données brutes'!N506*Calculatrice!$D$2</f>
        <v>17742</v>
      </c>
      <c r="D510" s="2">
        <f t="shared" si="38"/>
        <v>-52311</v>
      </c>
      <c r="E510" s="8">
        <f>IF(ABS(D510)&lt;'Le jeu'!$E$6*1000,D510,SIGN(D510)*'Le jeu'!$E$6*1000)</f>
        <v>0</v>
      </c>
      <c r="F510" s="8">
        <f t="shared" si="40"/>
        <v>-52311</v>
      </c>
      <c r="G510" s="28">
        <f>IF(F510&lt;0,'Le jeu'!$E$7*INT(Calculatrice!F510/1000),0)</f>
        <v>0</v>
      </c>
      <c r="H510" s="8">
        <f t="shared" si="41"/>
        <v>-52311</v>
      </c>
      <c r="I510" s="28"/>
      <c r="J510" s="2">
        <f t="shared" si="42"/>
        <v>-52311</v>
      </c>
      <c r="K510" s="28">
        <f t="shared" si="39"/>
        <v>-52311</v>
      </c>
    </row>
    <row r="511" spans="1:11" x14ac:dyDescent="0.25">
      <c r="A511" s="3">
        <f>'Données brutes'!A507+'Données brutes'!B507</f>
        <v>43142.520833333336</v>
      </c>
      <c r="B511" s="2">
        <f>'Données brutes'!C507*$E$2</f>
        <v>70521</v>
      </c>
      <c r="C511" s="8">
        <f>'Données brutes'!J507*Calculatrice!$C$2+'Données brutes'!K507*Calculatrice!$B$2+'Données brutes'!L507+'Données brutes'!N507*Calculatrice!$D$2</f>
        <v>18684</v>
      </c>
      <c r="D511" s="2">
        <f t="shared" si="38"/>
        <v>-51837</v>
      </c>
      <c r="E511" s="8">
        <f>IF(ABS(D511)&lt;'Le jeu'!$E$6*1000,D511,SIGN(D511)*'Le jeu'!$E$6*1000)</f>
        <v>0</v>
      </c>
      <c r="F511" s="8">
        <f t="shared" si="40"/>
        <v>-51837</v>
      </c>
      <c r="G511" s="28">
        <f>IF(F511&lt;0,'Le jeu'!$E$7*INT(Calculatrice!F511/1000),0)</f>
        <v>0</v>
      </c>
      <c r="H511" s="8">
        <f t="shared" si="41"/>
        <v>-51837</v>
      </c>
      <c r="I511" s="28"/>
      <c r="J511" s="2">
        <f t="shared" si="42"/>
        <v>-51837</v>
      </c>
      <c r="K511" s="28">
        <f t="shared" si="39"/>
        <v>-51837</v>
      </c>
    </row>
    <row r="512" spans="1:11" x14ac:dyDescent="0.25">
      <c r="A512" s="3">
        <f>'Données brutes'!A508+'Données brutes'!B508</f>
        <v>43142.541666666664</v>
      </c>
      <c r="B512" s="2">
        <f>'Données brutes'!C508*$E$2</f>
        <v>70987</v>
      </c>
      <c r="C512" s="8">
        <f>'Données brutes'!J508*Calculatrice!$C$2+'Données brutes'!K508*Calculatrice!$B$2+'Données brutes'!L508+'Données brutes'!N508*Calculatrice!$D$2</f>
        <v>19199</v>
      </c>
      <c r="D512" s="2">
        <f t="shared" si="38"/>
        <v>-51788</v>
      </c>
      <c r="E512" s="8">
        <f>IF(ABS(D512)&lt;'Le jeu'!$E$6*1000,D512,SIGN(D512)*'Le jeu'!$E$6*1000)</f>
        <v>0</v>
      </c>
      <c r="F512" s="8">
        <f t="shared" si="40"/>
        <v>-51788</v>
      </c>
      <c r="G512" s="28">
        <f>IF(F512&lt;0,'Le jeu'!$E$7*INT(Calculatrice!F512/1000),0)</f>
        <v>0</v>
      </c>
      <c r="H512" s="8">
        <f t="shared" si="41"/>
        <v>-51788</v>
      </c>
      <c r="I512" s="28"/>
      <c r="J512" s="2">
        <f t="shared" si="42"/>
        <v>-51788</v>
      </c>
      <c r="K512" s="28">
        <f t="shared" si="39"/>
        <v>-51788</v>
      </c>
    </row>
    <row r="513" spans="1:11" x14ac:dyDescent="0.25">
      <c r="A513" s="3">
        <f>'Données brutes'!A509+'Données brutes'!B509</f>
        <v>43142.5625</v>
      </c>
      <c r="B513" s="2">
        <f>'Données brutes'!C509*$E$2</f>
        <v>68922</v>
      </c>
      <c r="C513" s="8">
        <f>'Données brutes'!J509*Calculatrice!$C$2+'Données brutes'!K509*Calculatrice!$B$2+'Données brutes'!L509+'Données brutes'!N509*Calculatrice!$D$2</f>
        <v>18356</v>
      </c>
      <c r="D513" s="2">
        <f t="shared" si="38"/>
        <v>-50566</v>
      </c>
      <c r="E513" s="8">
        <f>IF(ABS(D513)&lt;'Le jeu'!$E$6*1000,D513,SIGN(D513)*'Le jeu'!$E$6*1000)</f>
        <v>0</v>
      </c>
      <c r="F513" s="8">
        <f t="shared" si="40"/>
        <v>-50566</v>
      </c>
      <c r="G513" s="28">
        <f>IF(F513&lt;0,'Le jeu'!$E$7*INT(Calculatrice!F513/1000),0)</f>
        <v>0</v>
      </c>
      <c r="H513" s="8">
        <f t="shared" si="41"/>
        <v>-50566</v>
      </c>
      <c r="I513" s="28"/>
      <c r="J513" s="2">
        <f t="shared" si="42"/>
        <v>-50566</v>
      </c>
      <c r="K513" s="28">
        <f t="shared" si="39"/>
        <v>-50566</v>
      </c>
    </row>
    <row r="514" spans="1:11" x14ac:dyDescent="0.25">
      <c r="A514" s="3">
        <f>'Données brutes'!A510+'Données brutes'!B510</f>
        <v>43142.583333333336</v>
      </c>
      <c r="B514" s="2">
        <f>'Données brutes'!C510*$E$2</f>
        <v>67118</v>
      </c>
      <c r="C514" s="8">
        <f>'Données brutes'!J510*Calculatrice!$C$2+'Données brutes'!K510*Calculatrice!$B$2+'Données brutes'!L510+'Données brutes'!N510*Calculatrice!$D$2</f>
        <v>17849</v>
      </c>
      <c r="D514" s="2">
        <f t="shared" si="38"/>
        <v>-49269</v>
      </c>
      <c r="E514" s="8">
        <f>IF(ABS(D514)&lt;'Le jeu'!$E$6*1000,D514,SIGN(D514)*'Le jeu'!$E$6*1000)</f>
        <v>0</v>
      </c>
      <c r="F514" s="8">
        <f t="shared" si="40"/>
        <v>-49269</v>
      </c>
      <c r="G514" s="28">
        <f>IF(F514&lt;0,'Le jeu'!$E$7*INT(Calculatrice!F514/1000),0)</f>
        <v>0</v>
      </c>
      <c r="H514" s="8">
        <f t="shared" si="41"/>
        <v>-49269</v>
      </c>
      <c r="I514" s="28"/>
      <c r="J514" s="2">
        <f t="shared" si="42"/>
        <v>-49269</v>
      </c>
      <c r="K514" s="28">
        <f t="shared" si="39"/>
        <v>-49269</v>
      </c>
    </row>
    <row r="515" spans="1:11" x14ac:dyDescent="0.25">
      <c r="A515" s="3">
        <f>'Données brutes'!A511+'Données brutes'!B511</f>
        <v>43142.604166666664</v>
      </c>
      <c r="B515" s="2">
        <f>'Données brutes'!C511*$E$2</f>
        <v>66222</v>
      </c>
      <c r="C515" s="8">
        <f>'Données brutes'!J511*Calculatrice!$C$2+'Données brutes'!K511*Calculatrice!$B$2+'Données brutes'!L511+'Données brutes'!N511*Calculatrice!$D$2</f>
        <v>17038</v>
      </c>
      <c r="D515" s="2">
        <f t="shared" si="38"/>
        <v>-49184</v>
      </c>
      <c r="E515" s="8">
        <f>IF(ABS(D515)&lt;'Le jeu'!$E$6*1000,D515,SIGN(D515)*'Le jeu'!$E$6*1000)</f>
        <v>0</v>
      </c>
      <c r="F515" s="8">
        <f t="shared" si="40"/>
        <v>-49184</v>
      </c>
      <c r="G515" s="28">
        <f>IF(F515&lt;0,'Le jeu'!$E$7*INT(Calculatrice!F515/1000),0)</f>
        <v>0</v>
      </c>
      <c r="H515" s="8">
        <f t="shared" si="41"/>
        <v>-49184</v>
      </c>
      <c r="I515" s="28"/>
      <c r="J515" s="2">
        <f t="shared" si="42"/>
        <v>-49184</v>
      </c>
      <c r="K515" s="28">
        <f t="shared" si="39"/>
        <v>-49184</v>
      </c>
    </row>
    <row r="516" spans="1:11" x14ac:dyDescent="0.25">
      <c r="A516" s="3">
        <f>'Données brutes'!A512+'Données brutes'!B512</f>
        <v>43142.625</v>
      </c>
      <c r="B516" s="2">
        <f>'Données brutes'!C512*$E$2</f>
        <v>64617</v>
      </c>
      <c r="C516" s="8">
        <f>'Données brutes'!J512*Calculatrice!$C$2+'Données brutes'!K512*Calculatrice!$B$2+'Données brutes'!L512+'Données brutes'!N512*Calculatrice!$D$2</f>
        <v>16482</v>
      </c>
      <c r="D516" s="2">
        <f t="shared" si="38"/>
        <v>-48135</v>
      </c>
      <c r="E516" s="8">
        <f>IF(ABS(D516)&lt;'Le jeu'!$E$6*1000,D516,SIGN(D516)*'Le jeu'!$E$6*1000)</f>
        <v>0</v>
      </c>
      <c r="F516" s="8">
        <f t="shared" si="40"/>
        <v>-48135</v>
      </c>
      <c r="G516" s="28">
        <f>IF(F516&lt;0,'Le jeu'!$E$7*INT(Calculatrice!F516/1000),0)</f>
        <v>0</v>
      </c>
      <c r="H516" s="8">
        <f t="shared" si="41"/>
        <v>-48135</v>
      </c>
      <c r="I516" s="28"/>
      <c r="J516" s="2">
        <f t="shared" si="42"/>
        <v>-48135</v>
      </c>
      <c r="K516" s="28">
        <f t="shared" si="39"/>
        <v>-48135</v>
      </c>
    </row>
    <row r="517" spans="1:11" x14ac:dyDescent="0.25">
      <c r="A517" s="3">
        <f>'Données brutes'!A513+'Données brutes'!B513</f>
        <v>43142.645833333336</v>
      </c>
      <c r="B517" s="2">
        <f>'Données brutes'!C513*$E$2</f>
        <v>64118</v>
      </c>
      <c r="C517" s="8">
        <f>'Données brutes'!J513*Calculatrice!$C$2+'Données brutes'!K513*Calculatrice!$B$2+'Données brutes'!L513+'Données brutes'!N513*Calculatrice!$D$2</f>
        <v>15650</v>
      </c>
      <c r="D517" s="2">
        <f t="shared" si="38"/>
        <v>-48468</v>
      </c>
      <c r="E517" s="8">
        <f>IF(ABS(D517)&lt;'Le jeu'!$E$6*1000,D517,SIGN(D517)*'Le jeu'!$E$6*1000)</f>
        <v>0</v>
      </c>
      <c r="F517" s="8">
        <f t="shared" si="40"/>
        <v>-48468</v>
      </c>
      <c r="G517" s="28">
        <f>IF(F517&lt;0,'Le jeu'!$E$7*INT(Calculatrice!F517/1000),0)</f>
        <v>0</v>
      </c>
      <c r="H517" s="8">
        <f t="shared" si="41"/>
        <v>-48468</v>
      </c>
      <c r="I517" s="28"/>
      <c r="J517" s="2">
        <f t="shared" si="42"/>
        <v>-48468</v>
      </c>
      <c r="K517" s="28">
        <f t="shared" si="39"/>
        <v>-48468</v>
      </c>
    </row>
    <row r="518" spans="1:11" x14ac:dyDescent="0.25">
      <c r="A518" s="3">
        <f>'Données brutes'!A514+'Données brutes'!B514</f>
        <v>43142.666666666664</v>
      </c>
      <c r="B518" s="2">
        <f>'Données brutes'!C514*$E$2</f>
        <v>63555</v>
      </c>
      <c r="C518" s="8">
        <f>'Données brutes'!J514*Calculatrice!$C$2+'Données brutes'!K514*Calculatrice!$B$2+'Données brutes'!L514+'Données brutes'!N514*Calculatrice!$D$2</f>
        <v>15342</v>
      </c>
      <c r="D518" s="2">
        <f t="shared" si="38"/>
        <v>-48213</v>
      </c>
      <c r="E518" s="8">
        <f>IF(ABS(D518)&lt;'Le jeu'!$E$6*1000,D518,SIGN(D518)*'Le jeu'!$E$6*1000)</f>
        <v>0</v>
      </c>
      <c r="F518" s="8">
        <f t="shared" si="40"/>
        <v>-48213</v>
      </c>
      <c r="G518" s="28">
        <f>IF(F518&lt;0,'Le jeu'!$E$7*INT(Calculatrice!F518/1000),0)</f>
        <v>0</v>
      </c>
      <c r="H518" s="8">
        <f t="shared" si="41"/>
        <v>-48213</v>
      </c>
      <c r="I518" s="28"/>
      <c r="J518" s="2">
        <f t="shared" si="42"/>
        <v>-48213</v>
      </c>
      <c r="K518" s="28">
        <f t="shared" si="39"/>
        <v>-48213</v>
      </c>
    </row>
    <row r="519" spans="1:11" x14ac:dyDescent="0.25">
      <c r="A519" s="3">
        <f>'Données brutes'!A515+'Données brutes'!B515</f>
        <v>43142.6875</v>
      </c>
      <c r="B519" s="2">
        <f>'Données brutes'!C515*$E$2</f>
        <v>63599</v>
      </c>
      <c r="C519" s="8">
        <f>'Données brutes'!J515*Calculatrice!$C$2+'Données brutes'!K515*Calculatrice!$B$2+'Données brutes'!L515+'Données brutes'!N515*Calculatrice!$D$2</f>
        <v>14652</v>
      </c>
      <c r="D519" s="2">
        <f t="shared" ref="D519:D582" si="43">-(B519-C519)</f>
        <v>-48947</v>
      </c>
      <c r="E519" s="8">
        <f>IF(ABS(D519)&lt;'Le jeu'!$E$6*1000,D519,SIGN(D519)*'Le jeu'!$E$6*1000)</f>
        <v>0</v>
      </c>
      <c r="F519" s="8">
        <f t="shared" si="40"/>
        <v>-48947</v>
      </c>
      <c r="G519" s="28">
        <f>IF(F519&lt;0,'Le jeu'!$E$7*INT(Calculatrice!F519/1000),0)</f>
        <v>0</v>
      </c>
      <c r="H519" s="8">
        <f t="shared" si="41"/>
        <v>-48947</v>
      </c>
      <c r="I519" s="28"/>
      <c r="J519" s="2">
        <f t="shared" si="42"/>
        <v>-48947</v>
      </c>
      <c r="K519" s="28">
        <f t="shared" ref="K519:K582" si="44">IF(J519&lt;0,J519,0)</f>
        <v>-48947</v>
      </c>
    </row>
    <row r="520" spans="1:11" x14ac:dyDescent="0.25">
      <c r="A520" s="3">
        <f>'Données brutes'!A516+'Données brutes'!B516</f>
        <v>43142.708333333336</v>
      </c>
      <c r="B520" s="2">
        <f>'Données brutes'!C516*$E$2</f>
        <v>63544</v>
      </c>
      <c r="C520" s="8">
        <f>'Données brutes'!J516*Calculatrice!$C$2+'Données brutes'!K516*Calculatrice!$B$2+'Données brutes'!L516+'Données brutes'!N516*Calculatrice!$D$2</f>
        <v>14146</v>
      </c>
      <c r="D520" s="2">
        <f t="shared" si="43"/>
        <v>-49398</v>
      </c>
      <c r="E520" s="8">
        <f>IF(ABS(D520)&lt;'Le jeu'!$E$6*1000,D520,SIGN(D520)*'Le jeu'!$E$6*1000)</f>
        <v>0</v>
      </c>
      <c r="F520" s="8">
        <f t="shared" si="40"/>
        <v>-49398</v>
      </c>
      <c r="G520" s="28">
        <f>IF(F520&lt;0,'Le jeu'!$E$7*INT(Calculatrice!F520/1000),0)</f>
        <v>0</v>
      </c>
      <c r="H520" s="8">
        <f t="shared" si="41"/>
        <v>-49398</v>
      </c>
      <c r="I520" s="28"/>
      <c r="J520" s="2">
        <f t="shared" si="42"/>
        <v>-49398</v>
      </c>
      <c r="K520" s="28">
        <f t="shared" si="44"/>
        <v>-49398</v>
      </c>
    </row>
    <row r="521" spans="1:11" x14ac:dyDescent="0.25">
      <c r="A521" s="3">
        <f>'Données brutes'!A517+'Données brutes'!B517</f>
        <v>43142.729166666664</v>
      </c>
      <c r="B521" s="2">
        <f>'Données brutes'!C517*$E$2</f>
        <v>64131</v>
      </c>
      <c r="C521" s="8">
        <f>'Données brutes'!J517*Calculatrice!$C$2+'Données brutes'!K517*Calculatrice!$B$2+'Données brutes'!L517+'Données brutes'!N517*Calculatrice!$D$2</f>
        <v>13609</v>
      </c>
      <c r="D521" s="2">
        <f t="shared" si="43"/>
        <v>-50522</v>
      </c>
      <c r="E521" s="8">
        <f>IF(ABS(D521)&lt;'Le jeu'!$E$6*1000,D521,SIGN(D521)*'Le jeu'!$E$6*1000)</f>
        <v>0</v>
      </c>
      <c r="F521" s="8">
        <f t="shared" si="40"/>
        <v>-50522</v>
      </c>
      <c r="G521" s="28">
        <f>IF(F521&lt;0,'Le jeu'!$E$7*INT(Calculatrice!F521/1000),0)</f>
        <v>0</v>
      </c>
      <c r="H521" s="8">
        <f t="shared" si="41"/>
        <v>-50522</v>
      </c>
      <c r="I521" s="28"/>
      <c r="J521" s="2">
        <f t="shared" si="42"/>
        <v>-50522</v>
      </c>
      <c r="K521" s="28">
        <f t="shared" si="44"/>
        <v>-50522</v>
      </c>
    </row>
    <row r="522" spans="1:11" x14ac:dyDescent="0.25">
      <c r="A522" s="3">
        <f>'Données brutes'!A518+'Données brutes'!B518</f>
        <v>43142.75</v>
      </c>
      <c r="B522" s="2">
        <f>'Données brutes'!C518*$E$2</f>
        <v>66277</v>
      </c>
      <c r="C522" s="8">
        <f>'Données brutes'!J518*Calculatrice!$C$2+'Données brutes'!K518*Calculatrice!$B$2+'Données brutes'!L518+'Données brutes'!N518*Calculatrice!$D$2</f>
        <v>14218</v>
      </c>
      <c r="D522" s="2">
        <f t="shared" si="43"/>
        <v>-52059</v>
      </c>
      <c r="E522" s="8">
        <f>IF(ABS(D522)&lt;'Le jeu'!$E$6*1000,D522,SIGN(D522)*'Le jeu'!$E$6*1000)</f>
        <v>0</v>
      </c>
      <c r="F522" s="8">
        <f t="shared" si="40"/>
        <v>-52059</v>
      </c>
      <c r="G522" s="28">
        <f>IF(F522&lt;0,'Le jeu'!$E$7*INT(Calculatrice!F522/1000),0)</f>
        <v>0</v>
      </c>
      <c r="H522" s="8">
        <f t="shared" si="41"/>
        <v>-52059</v>
      </c>
      <c r="I522" s="28"/>
      <c r="J522" s="2">
        <f t="shared" si="42"/>
        <v>-52059</v>
      </c>
      <c r="K522" s="28">
        <f t="shared" si="44"/>
        <v>-52059</v>
      </c>
    </row>
    <row r="523" spans="1:11" x14ac:dyDescent="0.25">
      <c r="A523" s="3">
        <f>'Données brutes'!A519+'Données brutes'!B519</f>
        <v>43142.770833333336</v>
      </c>
      <c r="B523" s="2">
        <f>'Données brutes'!C519*$E$2</f>
        <v>70240</v>
      </c>
      <c r="C523" s="8">
        <f>'Données brutes'!J519*Calculatrice!$C$2+'Données brutes'!K519*Calculatrice!$B$2+'Données brutes'!L519+'Données brutes'!N519*Calculatrice!$D$2</f>
        <v>15727</v>
      </c>
      <c r="D523" s="2">
        <f t="shared" si="43"/>
        <v>-54513</v>
      </c>
      <c r="E523" s="8">
        <f>IF(ABS(D523)&lt;'Le jeu'!$E$6*1000,D523,SIGN(D523)*'Le jeu'!$E$6*1000)</f>
        <v>0</v>
      </c>
      <c r="F523" s="8">
        <f t="shared" si="40"/>
        <v>-54513</v>
      </c>
      <c r="G523" s="28">
        <f>IF(F523&lt;0,'Le jeu'!$E$7*INT(Calculatrice!F523/1000),0)</f>
        <v>0</v>
      </c>
      <c r="H523" s="8">
        <f t="shared" si="41"/>
        <v>-54513</v>
      </c>
      <c r="I523" s="28"/>
      <c r="J523" s="2">
        <f t="shared" si="42"/>
        <v>-54513</v>
      </c>
      <c r="K523" s="28">
        <f t="shared" si="44"/>
        <v>-54513</v>
      </c>
    </row>
    <row r="524" spans="1:11" x14ac:dyDescent="0.25">
      <c r="A524" s="3">
        <f>'Données brutes'!A520+'Données brutes'!B520</f>
        <v>43142.791666666664</v>
      </c>
      <c r="B524" s="2">
        <f>'Données brutes'!C520*$E$2</f>
        <v>73525</v>
      </c>
      <c r="C524" s="8">
        <f>'Données brutes'!J520*Calculatrice!$C$2+'Données brutes'!K520*Calculatrice!$B$2+'Données brutes'!L520+'Données brutes'!N520*Calculatrice!$D$2</f>
        <v>17855</v>
      </c>
      <c r="D524" s="2">
        <f t="shared" si="43"/>
        <v>-55670</v>
      </c>
      <c r="E524" s="8">
        <f>IF(ABS(D524)&lt;'Le jeu'!$E$6*1000,D524,SIGN(D524)*'Le jeu'!$E$6*1000)</f>
        <v>0</v>
      </c>
      <c r="F524" s="8">
        <f t="shared" si="40"/>
        <v>-55670</v>
      </c>
      <c r="G524" s="28">
        <f>IF(F524&lt;0,'Le jeu'!$E$7*INT(Calculatrice!F524/1000),0)</f>
        <v>0</v>
      </c>
      <c r="H524" s="8">
        <f t="shared" si="41"/>
        <v>-55670</v>
      </c>
      <c r="I524" s="28"/>
      <c r="J524" s="2">
        <f t="shared" si="42"/>
        <v>-55670</v>
      </c>
      <c r="K524" s="28">
        <f t="shared" si="44"/>
        <v>-55670</v>
      </c>
    </row>
    <row r="525" spans="1:11" x14ac:dyDescent="0.25">
      <c r="A525" s="3">
        <f>'Données brutes'!A521+'Données brutes'!B521</f>
        <v>43142.8125</v>
      </c>
      <c r="B525" s="2">
        <f>'Données brutes'!C521*$E$2</f>
        <v>74233</v>
      </c>
      <c r="C525" s="8">
        <f>'Données brutes'!J521*Calculatrice!$C$2+'Données brutes'!K521*Calculatrice!$B$2+'Données brutes'!L521+'Données brutes'!N521*Calculatrice!$D$2</f>
        <v>18408</v>
      </c>
      <c r="D525" s="2">
        <f t="shared" si="43"/>
        <v>-55825</v>
      </c>
      <c r="E525" s="8">
        <f>IF(ABS(D525)&lt;'Le jeu'!$E$6*1000,D525,SIGN(D525)*'Le jeu'!$E$6*1000)</f>
        <v>0</v>
      </c>
      <c r="F525" s="8">
        <f t="shared" si="40"/>
        <v>-55825</v>
      </c>
      <c r="G525" s="28">
        <f>IF(F525&lt;0,'Le jeu'!$E$7*INT(Calculatrice!F525/1000),0)</f>
        <v>0</v>
      </c>
      <c r="H525" s="8">
        <f t="shared" si="41"/>
        <v>-55825</v>
      </c>
      <c r="I525" s="28"/>
      <c r="J525" s="2">
        <f t="shared" si="42"/>
        <v>-55825</v>
      </c>
      <c r="K525" s="28">
        <f t="shared" si="44"/>
        <v>-55825</v>
      </c>
    </row>
    <row r="526" spans="1:11" x14ac:dyDescent="0.25">
      <c r="A526" s="3">
        <f>'Données brutes'!A522+'Données brutes'!B522</f>
        <v>43142.833333333336</v>
      </c>
      <c r="B526" s="2">
        <f>'Données brutes'!C522*$E$2</f>
        <v>73544</v>
      </c>
      <c r="C526" s="8">
        <f>'Données brutes'!J522*Calculatrice!$C$2+'Données brutes'!K522*Calculatrice!$B$2+'Données brutes'!L522+'Données brutes'!N522*Calculatrice!$D$2</f>
        <v>17859</v>
      </c>
      <c r="D526" s="2">
        <f t="shared" si="43"/>
        <v>-55685</v>
      </c>
      <c r="E526" s="8">
        <f>IF(ABS(D526)&lt;'Le jeu'!$E$6*1000,D526,SIGN(D526)*'Le jeu'!$E$6*1000)</f>
        <v>0</v>
      </c>
      <c r="F526" s="8">
        <f t="shared" si="40"/>
        <v>-55685</v>
      </c>
      <c r="G526" s="28">
        <f>IF(F526&lt;0,'Le jeu'!$E$7*INT(Calculatrice!F526/1000),0)</f>
        <v>0</v>
      </c>
      <c r="H526" s="8">
        <f t="shared" si="41"/>
        <v>-55685</v>
      </c>
      <c r="I526" s="28"/>
      <c r="J526" s="2">
        <f t="shared" si="42"/>
        <v>-55685</v>
      </c>
      <c r="K526" s="28">
        <f t="shared" si="44"/>
        <v>-55685</v>
      </c>
    </row>
    <row r="527" spans="1:11" x14ac:dyDescent="0.25">
      <c r="A527" s="3">
        <f>'Données brutes'!A523+'Données brutes'!B523</f>
        <v>43142.854166666664</v>
      </c>
      <c r="B527" s="2">
        <f>'Données brutes'!C523*$E$2</f>
        <v>71959</v>
      </c>
      <c r="C527" s="8">
        <f>'Données brutes'!J523*Calculatrice!$C$2+'Données brutes'!K523*Calculatrice!$B$2+'Données brutes'!L523+'Données brutes'!N523*Calculatrice!$D$2</f>
        <v>17465</v>
      </c>
      <c r="D527" s="2">
        <f t="shared" si="43"/>
        <v>-54494</v>
      </c>
      <c r="E527" s="8">
        <f>IF(ABS(D527)&lt;'Le jeu'!$E$6*1000,D527,SIGN(D527)*'Le jeu'!$E$6*1000)</f>
        <v>0</v>
      </c>
      <c r="F527" s="8">
        <f t="shared" si="40"/>
        <v>-54494</v>
      </c>
      <c r="G527" s="28">
        <f>IF(F527&lt;0,'Le jeu'!$E$7*INT(Calculatrice!F527/1000),0)</f>
        <v>0</v>
      </c>
      <c r="H527" s="8">
        <f t="shared" si="41"/>
        <v>-54494</v>
      </c>
      <c r="I527" s="28"/>
      <c r="J527" s="2">
        <f t="shared" si="42"/>
        <v>-54494</v>
      </c>
      <c r="K527" s="28">
        <f t="shared" si="44"/>
        <v>-54494</v>
      </c>
    </row>
    <row r="528" spans="1:11" x14ac:dyDescent="0.25">
      <c r="A528" s="3">
        <f>'Données brutes'!A524+'Données brutes'!B524</f>
        <v>43142.875</v>
      </c>
      <c r="B528" s="2">
        <f>'Données brutes'!C524*$E$2</f>
        <v>70976</v>
      </c>
      <c r="C528" s="8">
        <f>'Données brutes'!J524*Calculatrice!$C$2+'Données brutes'!K524*Calculatrice!$B$2+'Données brutes'!L524+'Données brutes'!N524*Calculatrice!$D$2</f>
        <v>16487</v>
      </c>
      <c r="D528" s="2">
        <f t="shared" si="43"/>
        <v>-54489</v>
      </c>
      <c r="E528" s="8">
        <f>IF(ABS(D528)&lt;'Le jeu'!$E$6*1000,D528,SIGN(D528)*'Le jeu'!$E$6*1000)</f>
        <v>0</v>
      </c>
      <c r="F528" s="8">
        <f t="shared" si="40"/>
        <v>-54489</v>
      </c>
      <c r="G528" s="28">
        <f>IF(F528&lt;0,'Le jeu'!$E$7*INT(Calculatrice!F528/1000),0)</f>
        <v>0</v>
      </c>
      <c r="H528" s="8">
        <f t="shared" si="41"/>
        <v>-54489</v>
      </c>
      <c r="I528" s="28"/>
      <c r="J528" s="2">
        <f t="shared" si="42"/>
        <v>-54489</v>
      </c>
      <c r="K528" s="28">
        <f t="shared" si="44"/>
        <v>-54489</v>
      </c>
    </row>
    <row r="529" spans="1:11" x14ac:dyDescent="0.25">
      <c r="A529" s="3">
        <f>'Données brutes'!A525+'Données brutes'!B525</f>
        <v>43142.895833333336</v>
      </c>
      <c r="B529" s="2">
        <f>'Données brutes'!C525*$E$2</f>
        <v>69567</v>
      </c>
      <c r="C529" s="8">
        <f>'Données brutes'!J525*Calculatrice!$C$2+'Données brutes'!K525*Calculatrice!$B$2+'Données brutes'!L525+'Données brutes'!N525*Calculatrice!$D$2</f>
        <v>15611</v>
      </c>
      <c r="D529" s="2">
        <f t="shared" si="43"/>
        <v>-53956</v>
      </c>
      <c r="E529" s="8">
        <f>IF(ABS(D529)&lt;'Le jeu'!$E$6*1000,D529,SIGN(D529)*'Le jeu'!$E$6*1000)</f>
        <v>0</v>
      </c>
      <c r="F529" s="8">
        <f t="shared" si="40"/>
        <v>-53956</v>
      </c>
      <c r="G529" s="28">
        <f>IF(F529&lt;0,'Le jeu'!$E$7*INT(Calculatrice!F529/1000),0)</f>
        <v>0</v>
      </c>
      <c r="H529" s="8">
        <f t="shared" si="41"/>
        <v>-53956</v>
      </c>
      <c r="I529" s="28"/>
      <c r="J529" s="2">
        <f t="shared" si="42"/>
        <v>-53956</v>
      </c>
      <c r="K529" s="28">
        <f t="shared" si="44"/>
        <v>-53956</v>
      </c>
    </row>
    <row r="530" spans="1:11" x14ac:dyDescent="0.25">
      <c r="A530" s="3">
        <f>'Données brutes'!A526+'Données brutes'!B526</f>
        <v>43142.916666666664</v>
      </c>
      <c r="B530" s="2">
        <f>'Données brutes'!C526*$E$2</f>
        <v>68317</v>
      </c>
      <c r="C530" s="8">
        <f>'Données brutes'!J526*Calculatrice!$C$2+'Données brutes'!K526*Calculatrice!$B$2+'Données brutes'!L526+'Données brutes'!N526*Calculatrice!$D$2</f>
        <v>14711</v>
      </c>
      <c r="D530" s="2">
        <f t="shared" si="43"/>
        <v>-53606</v>
      </c>
      <c r="E530" s="8">
        <f>IF(ABS(D530)&lt;'Le jeu'!$E$6*1000,D530,SIGN(D530)*'Le jeu'!$E$6*1000)</f>
        <v>0</v>
      </c>
      <c r="F530" s="8">
        <f t="shared" si="40"/>
        <v>-53606</v>
      </c>
      <c r="G530" s="28">
        <f>IF(F530&lt;0,'Le jeu'!$E$7*INT(Calculatrice!F530/1000),0)</f>
        <v>0</v>
      </c>
      <c r="H530" s="8">
        <f t="shared" si="41"/>
        <v>-53606</v>
      </c>
      <c r="I530" s="28"/>
      <c r="J530" s="2">
        <f t="shared" si="42"/>
        <v>-53606</v>
      </c>
      <c r="K530" s="28">
        <f t="shared" si="44"/>
        <v>-53606</v>
      </c>
    </row>
    <row r="531" spans="1:11" x14ac:dyDescent="0.25">
      <c r="A531" s="3">
        <f>'Données brutes'!A527+'Données brutes'!B527</f>
        <v>43142.9375</v>
      </c>
      <c r="B531" s="2">
        <f>'Données brutes'!C527*$E$2</f>
        <v>68827</v>
      </c>
      <c r="C531" s="8">
        <f>'Données brutes'!J527*Calculatrice!$C$2+'Données brutes'!K527*Calculatrice!$B$2+'Données brutes'!L527+'Données brutes'!N527*Calculatrice!$D$2</f>
        <v>15077</v>
      </c>
      <c r="D531" s="2">
        <f t="shared" si="43"/>
        <v>-53750</v>
      </c>
      <c r="E531" s="8">
        <f>IF(ABS(D531)&lt;'Le jeu'!$E$6*1000,D531,SIGN(D531)*'Le jeu'!$E$6*1000)</f>
        <v>0</v>
      </c>
      <c r="F531" s="8">
        <f t="shared" si="40"/>
        <v>-53750</v>
      </c>
      <c r="G531" s="28">
        <f>IF(F531&lt;0,'Le jeu'!$E$7*INT(Calculatrice!F531/1000),0)</f>
        <v>0</v>
      </c>
      <c r="H531" s="8">
        <f t="shared" si="41"/>
        <v>-53750</v>
      </c>
      <c r="I531" s="28"/>
      <c r="J531" s="2">
        <f t="shared" si="42"/>
        <v>-53750</v>
      </c>
      <c r="K531" s="28">
        <f t="shared" si="44"/>
        <v>-53750</v>
      </c>
    </row>
    <row r="532" spans="1:11" x14ac:dyDescent="0.25">
      <c r="A532" s="3">
        <f>'Données brutes'!A528+'Données brutes'!B528</f>
        <v>43142.958333333336</v>
      </c>
      <c r="B532" s="2">
        <f>'Données brutes'!C528*$E$2</f>
        <v>71607</v>
      </c>
      <c r="C532" s="8">
        <f>'Données brutes'!J528*Calculatrice!$C$2+'Données brutes'!K528*Calculatrice!$B$2+'Données brutes'!L528+'Données brutes'!N528*Calculatrice!$D$2</f>
        <v>16970</v>
      </c>
      <c r="D532" s="2">
        <f t="shared" si="43"/>
        <v>-54637</v>
      </c>
      <c r="E532" s="8">
        <f>IF(ABS(D532)&lt;'Le jeu'!$E$6*1000,D532,SIGN(D532)*'Le jeu'!$E$6*1000)</f>
        <v>0</v>
      </c>
      <c r="F532" s="8">
        <f t="shared" si="40"/>
        <v>-54637</v>
      </c>
      <c r="G532" s="28">
        <f>IF(F532&lt;0,'Le jeu'!$E$7*INT(Calculatrice!F532/1000),0)</f>
        <v>0</v>
      </c>
      <c r="H532" s="8">
        <f t="shared" si="41"/>
        <v>-54637</v>
      </c>
      <c r="I532" s="28"/>
      <c r="J532" s="2">
        <f t="shared" si="42"/>
        <v>-54637</v>
      </c>
      <c r="K532" s="28">
        <f t="shared" si="44"/>
        <v>-54637</v>
      </c>
    </row>
    <row r="533" spans="1:11" x14ac:dyDescent="0.25">
      <c r="A533" s="3">
        <f>'Données brutes'!A529+'Données brutes'!B529</f>
        <v>43142.979166666664</v>
      </c>
      <c r="B533" s="2">
        <f>'Données brutes'!C529*$E$2</f>
        <v>71143</v>
      </c>
      <c r="C533" s="8">
        <f>'Données brutes'!J529*Calculatrice!$C$2+'Données brutes'!K529*Calculatrice!$B$2+'Données brutes'!L529+'Données brutes'!N529*Calculatrice!$D$2</f>
        <v>14826</v>
      </c>
      <c r="D533" s="2">
        <f t="shared" si="43"/>
        <v>-56317</v>
      </c>
      <c r="E533" s="8">
        <f>IF(ABS(D533)&lt;'Le jeu'!$E$6*1000,D533,SIGN(D533)*'Le jeu'!$E$6*1000)</f>
        <v>0</v>
      </c>
      <c r="F533" s="8">
        <f t="shared" si="40"/>
        <v>-56317</v>
      </c>
      <c r="G533" s="28">
        <f>IF(F533&lt;0,'Le jeu'!$E$7*INT(Calculatrice!F533/1000),0)</f>
        <v>0</v>
      </c>
      <c r="H533" s="8">
        <f t="shared" si="41"/>
        <v>-56317</v>
      </c>
      <c r="I533" s="28"/>
      <c r="J533" s="2">
        <f t="shared" si="42"/>
        <v>-56317</v>
      </c>
      <c r="K533" s="28">
        <f t="shared" si="44"/>
        <v>-56317</v>
      </c>
    </row>
    <row r="534" spans="1:11" x14ac:dyDescent="0.25">
      <c r="A534" s="3">
        <f>'Données brutes'!A530+'Données brutes'!B530</f>
        <v>43143</v>
      </c>
      <c r="B534" s="2">
        <f>'Données brutes'!C530*$E$2</f>
        <v>71339</v>
      </c>
      <c r="C534" s="8">
        <f>'Données brutes'!J530*Calculatrice!$C$2+'Données brutes'!K530*Calculatrice!$B$2+'Données brutes'!L530+'Données brutes'!N530*Calculatrice!$D$2</f>
        <v>14596</v>
      </c>
      <c r="D534" s="2">
        <f t="shared" si="43"/>
        <v>-56743</v>
      </c>
      <c r="E534" s="8">
        <f>IF(ABS(D534)&lt;'Le jeu'!$E$6*1000,D534,SIGN(D534)*'Le jeu'!$E$6*1000)</f>
        <v>0</v>
      </c>
      <c r="F534" s="8">
        <f t="shared" si="40"/>
        <v>-56743</v>
      </c>
      <c r="G534" s="28">
        <f>IF(F534&lt;0,'Le jeu'!$E$7*INT(Calculatrice!F534/1000),0)</f>
        <v>0</v>
      </c>
      <c r="H534" s="8">
        <f t="shared" si="41"/>
        <v>-56743</v>
      </c>
      <c r="I534" s="28"/>
      <c r="J534" s="2">
        <f t="shared" si="42"/>
        <v>-56743</v>
      </c>
      <c r="K534" s="28">
        <f t="shared" si="44"/>
        <v>-56743</v>
      </c>
    </row>
    <row r="535" spans="1:11" x14ac:dyDescent="0.25">
      <c r="A535" s="3">
        <f>'Données brutes'!A531+'Données brutes'!B531</f>
        <v>43143.020833333336</v>
      </c>
      <c r="B535" s="2">
        <f>'Données brutes'!C531*$E$2</f>
        <v>70063</v>
      </c>
      <c r="C535" s="8">
        <f>'Données brutes'!J531*Calculatrice!$C$2+'Données brutes'!K531*Calculatrice!$B$2+'Données brutes'!L531+'Données brutes'!N531*Calculatrice!$D$2</f>
        <v>13704</v>
      </c>
      <c r="D535" s="2">
        <f t="shared" si="43"/>
        <v>-56359</v>
      </c>
      <c r="E535" s="8">
        <f>IF(ABS(D535)&lt;'Le jeu'!$E$6*1000,D535,SIGN(D535)*'Le jeu'!$E$6*1000)</f>
        <v>0</v>
      </c>
      <c r="F535" s="8">
        <f t="shared" si="40"/>
        <v>-56359</v>
      </c>
      <c r="G535" s="28">
        <f>IF(F535&lt;0,'Le jeu'!$E$7*INT(Calculatrice!F535/1000),0)</f>
        <v>0</v>
      </c>
      <c r="H535" s="8">
        <f t="shared" si="41"/>
        <v>-56359</v>
      </c>
      <c r="I535" s="28"/>
      <c r="J535" s="2">
        <f t="shared" si="42"/>
        <v>-56359</v>
      </c>
      <c r="K535" s="28">
        <f t="shared" si="44"/>
        <v>-56359</v>
      </c>
    </row>
    <row r="536" spans="1:11" x14ac:dyDescent="0.25">
      <c r="A536" s="3">
        <f>'Données brutes'!A532+'Données brutes'!B532</f>
        <v>43143.041666666664</v>
      </c>
      <c r="B536" s="2">
        <f>'Données brutes'!C532*$E$2</f>
        <v>67738</v>
      </c>
      <c r="C536" s="8">
        <f>'Données brutes'!J532*Calculatrice!$C$2+'Données brutes'!K532*Calculatrice!$B$2+'Données brutes'!L532+'Données brutes'!N532*Calculatrice!$D$2</f>
        <v>13080</v>
      </c>
      <c r="D536" s="2">
        <f t="shared" si="43"/>
        <v>-54658</v>
      </c>
      <c r="E536" s="8">
        <f>IF(ABS(D536)&lt;'Le jeu'!$E$6*1000,D536,SIGN(D536)*'Le jeu'!$E$6*1000)</f>
        <v>0</v>
      </c>
      <c r="F536" s="8">
        <f t="shared" si="40"/>
        <v>-54658</v>
      </c>
      <c r="G536" s="28">
        <f>IF(F536&lt;0,'Le jeu'!$E$7*INT(Calculatrice!F536/1000),0)</f>
        <v>0</v>
      </c>
      <c r="H536" s="8">
        <f t="shared" si="41"/>
        <v>-54658</v>
      </c>
      <c r="I536" s="28"/>
      <c r="J536" s="2">
        <f t="shared" si="42"/>
        <v>-54658</v>
      </c>
      <c r="K536" s="28">
        <f t="shared" si="44"/>
        <v>-54658</v>
      </c>
    </row>
    <row r="537" spans="1:11" x14ac:dyDescent="0.25">
      <c r="A537" s="3">
        <f>'Données brutes'!A533+'Données brutes'!B533</f>
        <v>43143.0625</v>
      </c>
      <c r="B537" s="2">
        <f>'Données brutes'!C533*$E$2</f>
        <v>67635</v>
      </c>
      <c r="C537" s="8">
        <f>'Données brutes'!J533*Calculatrice!$C$2+'Données brutes'!K533*Calculatrice!$B$2+'Données brutes'!L533+'Données brutes'!N533*Calculatrice!$D$2</f>
        <v>12585</v>
      </c>
      <c r="D537" s="2">
        <f t="shared" si="43"/>
        <v>-55050</v>
      </c>
      <c r="E537" s="8">
        <f>IF(ABS(D537)&lt;'Le jeu'!$E$6*1000,D537,SIGN(D537)*'Le jeu'!$E$6*1000)</f>
        <v>0</v>
      </c>
      <c r="F537" s="8">
        <f t="shared" si="40"/>
        <v>-55050</v>
      </c>
      <c r="G537" s="28">
        <f>IF(F537&lt;0,'Le jeu'!$E$7*INT(Calculatrice!F537/1000),0)</f>
        <v>0</v>
      </c>
      <c r="H537" s="8">
        <f t="shared" si="41"/>
        <v>-55050</v>
      </c>
      <c r="I537" s="28"/>
      <c r="J537" s="2">
        <f t="shared" si="42"/>
        <v>-55050</v>
      </c>
      <c r="K537" s="28">
        <f t="shared" si="44"/>
        <v>-55050</v>
      </c>
    </row>
    <row r="538" spans="1:11" x14ac:dyDescent="0.25">
      <c r="A538" s="3">
        <f>'Données brutes'!A534+'Données brutes'!B534</f>
        <v>43143.083333333336</v>
      </c>
      <c r="B538" s="2">
        <f>'Données brutes'!C534*$E$2</f>
        <v>67006</v>
      </c>
      <c r="C538" s="8">
        <f>'Données brutes'!J534*Calculatrice!$C$2+'Données brutes'!K534*Calculatrice!$B$2+'Données brutes'!L534+'Données brutes'!N534*Calculatrice!$D$2</f>
        <v>12155</v>
      </c>
      <c r="D538" s="2">
        <f t="shared" si="43"/>
        <v>-54851</v>
      </c>
      <c r="E538" s="8">
        <f>IF(ABS(D538)&lt;'Le jeu'!$E$6*1000,D538,SIGN(D538)*'Le jeu'!$E$6*1000)</f>
        <v>0</v>
      </c>
      <c r="F538" s="8">
        <f t="shared" si="40"/>
        <v>-54851</v>
      </c>
      <c r="G538" s="28">
        <f>IF(F538&lt;0,'Le jeu'!$E$7*INT(Calculatrice!F538/1000),0)</f>
        <v>0</v>
      </c>
      <c r="H538" s="8">
        <f t="shared" si="41"/>
        <v>-54851</v>
      </c>
      <c r="I538" s="28"/>
      <c r="J538" s="2">
        <f t="shared" si="42"/>
        <v>-54851</v>
      </c>
      <c r="K538" s="28">
        <f t="shared" si="44"/>
        <v>-54851</v>
      </c>
    </row>
    <row r="539" spans="1:11" x14ac:dyDescent="0.25">
      <c r="A539" s="3">
        <f>'Données brutes'!A535+'Données brutes'!B535</f>
        <v>43143.104166666664</v>
      </c>
      <c r="B539" s="2">
        <f>'Données brutes'!C535*$E$2</f>
        <v>67093</v>
      </c>
      <c r="C539" s="8">
        <f>'Données brutes'!J535*Calculatrice!$C$2+'Données brutes'!K535*Calculatrice!$B$2+'Données brutes'!L535+'Données brutes'!N535*Calculatrice!$D$2</f>
        <v>11167</v>
      </c>
      <c r="D539" s="2">
        <f t="shared" si="43"/>
        <v>-55926</v>
      </c>
      <c r="E539" s="8">
        <f>IF(ABS(D539)&lt;'Le jeu'!$E$6*1000,D539,SIGN(D539)*'Le jeu'!$E$6*1000)</f>
        <v>0</v>
      </c>
      <c r="F539" s="8">
        <f t="shared" si="40"/>
        <v>-55926</v>
      </c>
      <c r="G539" s="28">
        <f>IF(F539&lt;0,'Le jeu'!$E$7*INT(Calculatrice!F539/1000),0)</f>
        <v>0</v>
      </c>
      <c r="H539" s="8">
        <f t="shared" si="41"/>
        <v>-55926</v>
      </c>
      <c r="I539" s="28"/>
      <c r="J539" s="2">
        <f t="shared" si="42"/>
        <v>-55926</v>
      </c>
      <c r="K539" s="28">
        <f t="shared" si="44"/>
        <v>-55926</v>
      </c>
    </row>
    <row r="540" spans="1:11" x14ac:dyDescent="0.25">
      <c r="A540" s="3">
        <f>'Données brutes'!A536+'Données brutes'!B536</f>
        <v>43143.125</v>
      </c>
      <c r="B540" s="2">
        <f>'Données brutes'!C536*$E$2</f>
        <v>65394</v>
      </c>
      <c r="C540" s="8">
        <f>'Données brutes'!J536*Calculatrice!$C$2+'Données brutes'!K536*Calculatrice!$B$2+'Données brutes'!L536+'Données brutes'!N536*Calculatrice!$D$2</f>
        <v>11193</v>
      </c>
      <c r="D540" s="2">
        <f t="shared" si="43"/>
        <v>-54201</v>
      </c>
      <c r="E540" s="8">
        <f>IF(ABS(D540)&lt;'Le jeu'!$E$6*1000,D540,SIGN(D540)*'Le jeu'!$E$6*1000)</f>
        <v>0</v>
      </c>
      <c r="F540" s="8">
        <f t="shared" si="40"/>
        <v>-54201</v>
      </c>
      <c r="G540" s="28">
        <f>IF(F540&lt;0,'Le jeu'!$E$7*INT(Calculatrice!F540/1000),0)</f>
        <v>0</v>
      </c>
      <c r="H540" s="8">
        <f t="shared" si="41"/>
        <v>-54201</v>
      </c>
      <c r="I540" s="28"/>
      <c r="J540" s="2">
        <f t="shared" si="42"/>
        <v>-54201</v>
      </c>
      <c r="K540" s="28">
        <f t="shared" si="44"/>
        <v>-54201</v>
      </c>
    </row>
    <row r="541" spans="1:11" x14ac:dyDescent="0.25">
      <c r="A541" s="3">
        <f>'Données brutes'!A537+'Données brutes'!B537</f>
        <v>43143.145833333336</v>
      </c>
      <c r="B541" s="2">
        <f>'Données brutes'!C537*$E$2</f>
        <v>64544</v>
      </c>
      <c r="C541" s="8">
        <f>'Données brutes'!J537*Calculatrice!$C$2+'Données brutes'!K537*Calculatrice!$B$2+'Données brutes'!L537+'Données brutes'!N537*Calculatrice!$D$2</f>
        <v>11200</v>
      </c>
      <c r="D541" s="2">
        <f t="shared" si="43"/>
        <v>-53344</v>
      </c>
      <c r="E541" s="8">
        <f>IF(ABS(D541)&lt;'Le jeu'!$E$6*1000,D541,SIGN(D541)*'Le jeu'!$E$6*1000)</f>
        <v>0</v>
      </c>
      <c r="F541" s="8">
        <f t="shared" si="40"/>
        <v>-53344</v>
      </c>
      <c r="G541" s="28">
        <f>IF(F541&lt;0,'Le jeu'!$E$7*INT(Calculatrice!F541/1000),0)</f>
        <v>0</v>
      </c>
      <c r="H541" s="8">
        <f t="shared" si="41"/>
        <v>-53344</v>
      </c>
      <c r="I541" s="28"/>
      <c r="J541" s="2">
        <f t="shared" si="42"/>
        <v>-53344</v>
      </c>
      <c r="K541" s="28">
        <f t="shared" si="44"/>
        <v>-53344</v>
      </c>
    </row>
    <row r="542" spans="1:11" x14ac:dyDescent="0.25">
      <c r="A542" s="3">
        <f>'Données brutes'!A538+'Données brutes'!B538</f>
        <v>43143.166666666664</v>
      </c>
      <c r="B542" s="2">
        <f>'Données brutes'!C538*$E$2</f>
        <v>63718</v>
      </c>
      <c r="C542" s="8">
        <f>'Données brutes'!J538*Calculatrice!$C$2+'Données brutes'!K538*Calculatrice!$B$2+'Données brutes'!L538+'Données brutes'!N538*Calculatrice!$D$2</f>
        <v>11194</v>
      </c>
      <c r="D542" s="2">
        <f t="shared" si="43"/>
        <v>-52524</v>
      </c>
      <c r="E542" s="8">
        <f>IF(ABS(D542)&lt;'Le jeu'!$E$6*1000,D542,SIGN(D542)*'Le jeu'!$E$6*1000)</f>
        <v>0</v>
      </c>
      <c r="F542" s="8">
        <f t="shared" si="40"/>
        <v>-52524</v>
      </c>
      <c r="G542" s="28">
        <f>IF(F542&lt;0,'Le jeu'!$E$7*INT(Calculatrice!F542/1000),0)</f>
        <v>0</v>
      </c>
      <c r="H542" s="8">
        <f t="shared" si="41"/>
        <v>-52524</v>
      </c>
      <c r="I542" s="28"/>
      <c r="J542" s="2">
        <f t="shared" si="42"/>
        <v>-52524</v>
      </c>
      <c r="K542" s="28">
        <f t="shared" si="44"/>
        <v>-52524</v>
      </c>
    </row>
    <row r="543" spans="1:11" x14ac:dyDescent="0.25">
      <c r="A543" s="3">
        <f>'Données brutes'!A539+'Données brutes'!B539</f>
        <v>43143.1875</v>
      </c>
      <c r="B543" s="2">
        <f>'Données brutes'!C539*$E$2</f>
        <v>63883</v>
      </c>
      <c r="C543" s="8">
        <f>'Données brutes'!J539*Calculatrice!$C$2+'Données brutes'!K539*Calculatrice!$B$2+'Données brutes'!L539+'Données brutes'!N539*Calculatrice!$D$2</f>
        <v>11084</v>
      </c>
      <c r="D543" s="2">
        <f t="shared" si="43"/>
        <v>-52799</v>
      </c>
      <c r="E543" s="8">
        <f>IF(ABS(D543)&lt;'Le jeu'!$E$6*1000,D543,SIGN(D543)*'Le jeu'!$E$6*1000)</f>
        <v>0</v>
      </c>
      <c r="F543" s="8">
        <f t="shared" si="40"/>
        <v>-52799</v>
      </c>
      <c r="G543" s="28">
        <f>IF(F543&lt;0,'Le jeu'!$E$7*INT(Calculatrice!F543/1000),0)</f>
        <v>0</v>
      </c>
      <c r="H543" s="8">
        <f t="shared" si="41"/>
        <v>-52799</v>
      </c>
      <c r="I543" s="28"/>
      <c r="J543" s="2">
        <f t="shared" si="42"/>
        <v>-52799</v>
      </c>
      <c r="K543" s="28">
        <f t="shared" si="44"/>
        <v>-52799</v>
      </c>
    </row>
    <row r="544" spans="1:11" x14ac:dyDescent="0.25">
      <c r="A544" s="3">
        <f>'Données brutes'!A540+'Données brutes'!B540</f>
        <v>43143.208333333336</v>
      </c>
      <c r="B544" s="2">
        <f>'Données brutes'!C540*$E$2</f>
        <v>64375</v>
      </c>
      <c r="C544" s="8">
        <f>'Données brutes'!J540*Calculatrice!$C$2+'Données brutes'!K540*Calculatrice!$B$2+'Données brutes'!L540+'Données brutes'!N540*Calculatrice!$D$2</f>
        <v>10763</v>
      </c>
      <c r="D544" s="2">
        <f t="shared" si="43"/>
        <v>-53612</v>
      </c>
      <c r="E544" s="8">
        <f>IF(ABS(D544)&lt;'Le jeu'!$E$6*1000,D544,SIGN(D544)*'Le jeu'!$E$6*1000)</f>
        <v>0</v>
      </c>
      <c r="F544" s="8">
        <f t="shared" si="40"/>
        <v>-53612</v>
      </c>
      <c r="G544" s="28">
        <f>IF(F544&lt;0,'Le jeu'!$E$7*INT(Calculatrice!F544/1000),0)</f>
        <v>0</v>
      </c>
      <c r="H544" s="8">
        <f t="shared" si="41"/>
        <v>-53612</v>
      </c>
      <c r="I544" s="28"/>
      <c r="J544" s="2">
        <f t="shared" si="42"/>
        <v>-53612</v>
      </c>
      <c r="K544" s="28">
        <f t="shared" si="44"/>
        <v>-53612</v>
      </c>
    </row>
    <row r="545" spans="1:11" x14ac:dyDescent="0.25">
      <c r="A545" s="3">
        <f>'Données brutes'!A541+'Données brutes'!B541</f>
        <v>43143.229166666664</v>
      </c>
      <c r="B545" s="2">
        <f>'Données brutes'!C541*$E$2</f>
        <v>66993</v>
      </c>
      <c r="C545" s="8">
        <f>'Données brutes'!J541*Calculatrice!$C$2+'Données brutes'!K541*Calculatrice!$B$2+'Données brutes'!L541+'Données brutes'!N541*Calculatrice!$D$2</f>
        <v>11667</v>
      </c>
      <c r="D545" s="2">
        <f t="shared" si="43"/>
        <v>-55326</v>
      </c>
      <c r="E545" s="8">
        <f>IF(ABS(D545)&lt;'Le jeu'!$E$6*1000,D545,SIGN(D545)*'Le jeu'!$E$6*1000)</f>
        <v>0</v>
      </c>
      <c r="F545" s="8">
        <f t="shared" si="40"/>
        <v>-55326</v>
      </c>
      <c r="G545" s="28">
        <f>IF(F545&lt;0,'Le jeu'!$E$7*INT(Calculatrice!F545/1000),0)</f>
        <v>0</v>
      </c>
      <c r="H545" s="8">
        <f t="shared" si="41"/>
        <v>-55326</v>
      </c>
      <c r="I545" s="28"/>
      <c r="J545" s="2">
        <f t="shared" si="42"/>
        <v>-55326</v>
      </c>
      <c r="K545" s="28">
        <f t="shared" si="44"/>
        <v>-55326</v>
      </c>
    </row>
    <row r="546" spans="1:11" x14ac:dyDescent="0.25">
      <c r="A546" s="3">
        <f>'Données brutes'!A542+'Données brutes'!B542</f>
        <v>43143.25</v>
      </c>
      <c r="B546" s="2">
        <f>'Données brutes'!C542*$E$2</f>
        <v>69134</v>
      </c>
      <c r="C546" s="8">
        <f>'Données brutes'!J542*Calculatrice!$C$2+'Données brutes'!K542*Calculatrice!$B$2+'Données brutes'!L542+'Données brutes'!N542*Calculatrice!$D$2</f>
        <v>11565</v>
      </c>
      <c r="D546" s="2">
        <f t="shared" si="43"/>
        <v>-57569</v>
      </c>
      <c r="E546" s="8">
        <f>IF(ABS(D546)&lt;'Le jeu'!$E$6*1000,D546,SIGN(D546)*'Le jeu'!$E$6*1000)</f>
        <v>0</v>
      </c>
      <c r="F546" s="8">
        <f t="shared" si="40"/>
        <v>-57569</v>
      </c>
      <c r="G546" s="28">
        <f>IF(F546&lt;0,'Le jeu'!$E$7*INT(Calculatrice!F546/1000),0)</f>
        <v>0</v>
      </c>
      <c r="H546" s="8">
        <f t="shared" si="41"/>
        <v>-57569</v>
      </c>
      <c r="I546" s="28"/>
      <c r="J546" s="2">
        <f t="shared" si="42"/>
        <v>-57569</v>
      </c>
      <c r="K546" s="28">
        <f t="shared" si="44"/>
        <v>-57569</v>
      </c>
    </row>
    <row r="547" spans="1:11" x14ac:dyDescent="0.25">
      <c r="A547" s="3">
        <f>'Données brutes'!A543+'Données brutes'!B543</f>
        <v>43143.270833333336</v>
      </c>
      <c r="B547" s="2">
        <f>'Données brutes'!C543*$E$2</f>
        <v>73377</v>
      </c>
      <c r="C547" s="8">
        <f>'Données brutes'!J543*Calculatrice!$C$2+'Données brutes'!K543*Calculatrice!$B$2+'Données brutes'!L543+'Données brutes'!N543*Calculatrice!$D$2</f>
        <v>12794</v>
      </c>
      <c r="D547" s="2">
        <f t="shared" si="43"/>
        <v>-60583</v>
      </c>
      <c r="E547" s="8">
        <f>IF(ABS(D547)&lt;'Le jeu'!$E$6*1000,D547,SIGN(D547)*'Le jeu'!$E$6*1000)</f>
        <v>0</v>
      </c>
      <c r="F547" s="8">
        <f t="shared" si="40"/>
        <v>-60583</v>
      </c>
      <c r="G547" s="28">
        <f>IF(F547&lt;0,'Le jeu'!$E$7*INT(Calculatrice!F547/1000),0)</f>
        <v>0</v>
      </c>
      <c r="H547" s="8">
        <f t="shared" si="41"/>
        <v>-60583</v>
      </c>
      <c r="I547" s="28"/>
      <c r="J547" s="2">
        <f t="shared" si="42"/>
        <v>-60583</v>
      </c>
      <c r="K547" s="28">
        <f t="shared" si="44"/>
        <v>-60583</v>
      </c>
    </row>
    <row r="548" spans="1:11" x14ac:dyDescent="0.25">
      <c r="A548" s="3">
        <f>'Données brutes'!A544+'Données brutes'!B544</f>
        <v>43143.291666666664</v>
      </c>
      <c r="B548" s="2">
        <f>'Données brutes'!C544*$E$2</f>
        <v>76883</v>
      </c>
      <c r="C548" s="8">
        <f>'Données brutes'!J544*Calculatrice!$C$2+'Données brutes'!K544*Calculatrice!$B$2+'Données brutes'!L544+'Données brutes'!N544*Calculatrice!$D$2</f>
        <v>15646</v>
      </c>
      <c r="D548" s="2">
        <f t="shared" si="43"/>
        <v>-61237</v>
      </c>
      <c r="E548" s="8">
        <f>IF(ABS(D548)&lt;'Le jeu'!$E$6*1000,D548,SIGN(D548)*'Le jeu'!$E$6*1000)</f>
        <v>0</v>
      </c>
      <c r="F548" s="8">
        <f t="shared" si="40"/>
        <v>-61237</v>
      </c>
      <c r="G548" s="28">
        <f>IF(F548&lt;0,'Le jeu'!$E$7*INT(Calculatrice!F548/1000),0)</f>
        <v>0</v>
      </c>
      <c r="H548" s="8">
        <f t="shared" si="41"/>
        <v>-61237</v>
      </c>
      <c r="I548" s="28"/>
      <c r="J548" s="2">
        <f t="shared" si="42"/>
        <v>-61237</v>
      </c>
      <c r="K548" s="28">
        <f t="shared" si="44"/>
        <v>-61237</v>
      </c>
    </row>
    <row r="549" spans="1:11" x14ac:dyDescent="0.25">
      <c r="A549" s="3">
        <f>'Données brutes'!A545+'Données brutes'!B545</f>
        <v>43143.3125</v>
      </c>
      <c r="B549" s="2">
        <f>'Données brutes'!C545*$E$2</f>
        <v>79877</v>
      </c>
      <c r="C549" s="8">
        <f>'Données brutes'!J545*Calculatrice!$C$2+'Données brutes'!K545*Calculatrice!$B$2+'Données brutes'!L545+'Données brutes'!N545*Calculatrice!$D$2</f>
        <v>16974</v>
      </c>
      <c r="D549" s="2">
        <f t="shared" si="43"/>
        <v>-62903</v>
      </c>
      <c r="E549" s="8">
        <f>IF(ABS(D549)&lt;'Le jeu'!$E$6*1000,D549,SIGN(D549)*'Le jeu'!$E$6*1000)</f>
        <v>0</v>
      </c>
      <c r="F549" s="8">
        <f t="shared" si="40"/>
        <v>-62903</v>
      </c>
      <c r="G549" s="28">
        <f>IF(F549&lt;0,'Le jeu'!$E$7*INT(Calculatrice!F549/1000),0)</f>
        <v>0</v>
      </c>
      <c r="H549" s="8">
        <f t="shared" si="41"/>
        <v>-62903</v>
      </c>
      <c r="I549" s="28"/>
      <c r="J549" s="2">
        <f t="shared" si="42"/>
        <v>-62903</v>
      </c>
      <c r="K549" s="28">
        <f t="shared" si="44"/>
        <v>-62903</v>
      </c>
    </row>
    <row r="550" spans="1:11" x14ac:dyDescent="0.25">
      <c r="A550" s="3">
        <f>'Données brutes'!A546+'Données brutes'!B546</f>
        <v>43143.333333333336</v>
      </c>
      <c r="B550" s="2">
        <f>'Données brutes'!C546*$E$2</f>
        <v>81230</v>
      </c>
      <c r="C550" s="8">
        <f>'Données brutes'!J546*Calculatrice!$C$2+'Données brutes'!K546*Calculatrice!$B$2+'Données brutes'!L546+'Données brutes'!N546*Calculatrice!$D$2</f>
        <v>18209</v>
      </c>
      <c r="D550" s="2">
        <f t="shared" si="43"/>
        <v>-63021</v>
      </c>
      <c r="E550" s="8">
        <f>IF(ABS(D550)&lt;'Le jeu'!$E$6*1000,D550,SIGN(D550)*'Le jeu'!$E$6*1000)</f>
        <v>0</v>
      </c>
      <c r="F550" s="8">
        <f t="shared" si="40"/>
        <v>-63021</v>
      </c>
      <c r="G550" s="28">
        <f>IF(F550&lt;0,'Le jeu'!$E$7*INT(Calculatrice!F550/1000),0)</f>
        <v>0</v>
      </c>
      <c r="H550" s="8">
        <f t="shared" si="41"/>
        <v>-63021</v>
      </c>
      <c r="I550" s="28"/>
      <c r="J550" s="2">
        <f t="shared" si="42"/>
        <v>-63021</v>
      </c>
      <c r="K550" s="28">
        <f t="shared" si="44"/>
        <v>-63021</v>
      </c>
    </row>
    <row r="551" spans="1:11" x14ac:dyDescent="0.25">
      <c r="A551" s="3">
        <f>'Données brutes'!A547+'Données brutes'!B547</f>
        <v>43143.354166666664</v>
      </c>
      <c r="B551" s="2">
        <f>'Données brutes'!C547*$E$2</f>
        <v>81742</v>
      </c>
      <c r="C551" s="8">
        <f>'Données brutes'!J547*Calculatrice!$C$2+'Données brutes'!K547*Calculatrice!$B$2+'Données brutes'!L547+'Données brutes'!N547*Calculatrice!$D$2</f>
        <v>18639</v>
      </c>
      <c r="D551" s="2">
        <f t="shared" si="43"/>
        <v>-63103</v>
      </c>
      <c r="E551" s="8">
        <f>IF(ABS(D551)&lt;'Le jeu'!$E$6*1000,D551,SIGN(D551)*'Le jeu'!$E$6*1000)</f>
        <v>0</v>
      </c>
      <c r="F551" s="8">
        <f t="shared" ref="F551:F614" si="45">D551-E551</f>
        <v>-63103</v>
      </c>
      <c r="G551" s="28">
        <f>IF(F551&lt;0,'Le jeu'!$E$7*INT(Calculatrice!F551/1000),0)</f>
        <v>0</v>
      </c>
      <c r="H551" s="8">
        <f t="shared" ref="H551:H614" si="46">F551-G551</f>
        <v>-63103</v>
      </c>
      <c r="I551" s="28"/>
      <c r="J551" s="2">
        <f t="shared" ref="J551:J614" si="47">H551-(I551-I552)*1000000/0.5</f>
        <v>-63103</v>
      </c>
      <c r="K551" s="28">
        <f t="shared" si="44"/>
        <v>-63103</v>
      </c>
    </row>
    <row r="552" spans="1:11" x14ac:dyDescent="0.25">
      <c r="A552" s="3">
        <f>'Données brutes'!A548+'Données brutes'!B548</f>
        <v>43143.375</v>
      </c>
      <c r="B552" s="2">
        <f>'Données brutes'!C548*$E$2</f>
        <v>82384</v>
      </c>
      <c r="C552" s="8">
        <f>'Données brutes'!J548*Calculatrice!$C$2+'Données brutes'!K548*Calculatrice!$B$2+'Données brutes'!L548+'Données brutes'!N548*Calculatrice!$D$2</f>
        <v>19010</v>
      </c>
      <c r="D552" s="2">
        <f t="shared" si="43"/>
        <v>-63374</v>
      </c>
      <c r="E552" s="8">
        <f>IF(ABS(D552)&lt;'Le jeu'!$E$6*1000,D552,SIGN(D552)*'Le jeu'!$E$6*1000)</f>
        <v>0</v>
      </c>
      <c r="F552" s="8">
        <f t="shared" si="45"/>
        <v>-63374</v>
      </c>
      <c r="G552" s="28">
        <f>IF(F552&lt;0,'Le jeu'!$E$7*INT(Calculatrice!F552/1000),0)</f>
        <v>0</v>
      </c>
      <c r="H552" s="8">
        <f t="shared" si="46"/>
        <v>-63374</v>
      </c>
      <c r="I552" s="28"/>
      <c r="J552" s="2">
        <f t="shared" si="47"/>
        <v>-63374</v>
      </c>
      <c r="K552" s="28">
        <f t="shared" si="44"/>
        <v>-63374</v>
      </c>
    </row>
    <row r="553" spans="1:11" x14ac:dyDescent="0.25">
      <c r="A553" s="3">
        <f>'Données brutes'!A549+'Données brutes'!B549</f>
        <v>43143.395833333336</v>
      </c>
      <c r="B553" s="2">
        <f>'Données brutes'!C549*$E$2</f>
        <v>82178</v>
      </c>
      <c r="C553" s="8">
        <f>'Données brutes'!J549*Calculatrice!$C$2+'Données brutes'!K549*Calculatrice!$B$2+'Données brutes'!L549+'Données brutes'!N549*Calculatrice!$D$2</f>
        <v>19958</v>
      </c>
      <c r="D553" s="2">
        <f t="shared" si="43"/>
        <v>-62220</v>
      </c>
      <c r="E553" s="8">
        <f>IF(ABS(D553)&lt;'Le jeu'!$E$6*1000,D553,SIGN(D553)*'Le jeu'!$E$6*1000)</f>
        <v>0</v>
      </c>
      <c r="F553" s="8">
        <f t="shared" si="45"/>
        <v>-62220</v>
      </c>
      <c r="G553" s="28">
        <f>IF(F553&lt;0,'Le jeu'!$E$7*INT(Calculatrice!F553/1000),0)</f>
        <v>0</v>
      </c>
      <c r="H553" s="8">
        <f t="shared" si="46"/>
        <v>-62220</v>
      </c>
      <c r="I553" s="28"/>
      <c r="J553" s="2">
        <f t="shared" si="47"/>
        <v>-62220</v>
      </c>
      <c r="K553" s="28">
        <f t="shared" si="44"/>
        <v>-62220</v>
      </c>
    </row>
    <row r="554" spans="1:11" x14ac:dyDescent="0.25">
      <c r="A554" s="3">
        <f>'Données brutes'!A550+'Données brutes'!B550</f>
        <v>43143.416666666664</v>
      </c>
      <c r="B554" s="2">
        <f>'Données brutes'!C550*$E$2</f>
        <v>81798</v>
      </c>
      <c r="C554" s="8">
        <f>'Données brutes'!J550*Calculatrice!$C$2+'Données brutes'!K550*Calculatrice!$B$2+'Données brutes'!L550+'Données brutes'!N550*Calculatrice!$D$2</f>
        <v>19468</v>
      </c>
      <c r="D554" s="2">
        <f t="shared" si="43"/>
        <v>-62330</v>
      </c>
      <c r="E554" s="8">
        <f>IF(ABS(D554)&lt;'Le jeu'!$E$6*1000,D554,SIGN(D554)*'Le jeu'!$E$6*1000)</f>
        <v>0</v>
      </c>
      <c r="F554" s="8">
        <f t="shared" si="45"/>
        <v>-62330</v>
      </c>
      <c r="G554" s="28">
        <f>IF(F554&lt;0,'Le jeu'!$E$7*INT(Calculatrice!F554/1000),0)</f>
        <v>0</v>
      </c>
      <c r="H554" s="8">
        <f t="shared" si="46"/>
        <v>-62330</v>
      </c>
      <c r="I554" s="28"/>
      <c r="J554" s="2">
        <f t="shared" si="47"/>
        <v>-62330</v>
      </c>
      <c r="K554" s="28">
        <f t="shared" si="44"/>
        <v>-62330</v>
      </c>
    </row>
    <row r="555" spans="1:11" x14ac:dyDescent="0.25">
      <c r="A555" s="3">
        <f>'Données brutes'!A551+'Données brutes'!B551</f>
        <v>43143.4375</v>
      </c>
      <c r="B555" s="2">
        <f>'Données brutes'!C551*$E$2</f>
        <v>80734</v>
      </c>
      <c r="C555" s="8">
        <f>'Données brutes'!J551*Calculatrice!$C$2+'Données brutes'!K551*Calculatrice!$B$2+'Données brutes'!L551+'Données brutes'!N551*Calculatrice!$D$2</f>
        <v>18944</v>
      </c>
      <c r="D555" s="2">
        <f t="shared" si="43"/>
        <v>-61790</v>
      </c>
      <c r="E555" s="8">
        <f>IF(ABS(D555)&lt;'Le jeu'!$E$6*1000,D555,SIGN(D555)*'Le jeu'!$E$6*1000)</f>
        <v>0</v>
      </c>
      <c r="F555" s="8">
        <f t="shared" si="45"/>
        <v>-61790</v>
      </c>
      <c r="G555" s="28">
        <f>IF(F555&lt;0,'Le jeu'!$E$7*INT(Calculatrice!F555/1000),0)</f>
        <v>0</v>
      </c>
      <c r="H555" s="8">
        <f t="shared" si="46"/>
        <v>-61790</v>
      </c>
      <c r="I555" s="28"/>
      <c r="J555" s="2">
        <f t="shared" si="47"/>
        <v>-61790</v>
      </c>
      <c r="K555" s="28">
        <f t="shared" si="44"/>
        <v>-61790</v>
      </c>
    </row>
    <row r="556" spans="1:11" x14ac:dyDescent="0.25">
      <c r="A556" s="3">
        <f>'Données brutes'!A552+'Données brutes'!B552</f>
        <v>43143.458333333336</v>
      </c>
      <c r="B556" s="2">
        <f>'Données brutes'!C552*$E$2</f>
        <v>80099</v>
      </c>
      <c r="C556" s="8">
        <f>'Données brutes'!J552*Calculatrice!$C$2+'Données brutes'!K552*Calculatrice!$B$2+'Données brutes'!L552+'Données brutes'!N552*Calculatrice!$D$2</f>
        <v>18611</v>
      </c>
      <c r="D556" s="2">
        <f t="shared" si="43"/>
        <v>-61488</v>
      </c>
      <c r="E556" s="8">
        <f>IF(ABS(D556)&lt;'Le jeu'!$E$6*1000,D556,SIGN(D556)*'Le jeu'!$E$6*1000)</f>
        <v>0</v>
      </c>
      <c r="F556" s="8">
        <f t="shared" si="45"/>
        <v>-61488</v>
      </c>
      <c r="G556" s="28">
        <f>IF(F556&lt;0,'Le jeu'!$E$7*INT(Calculatrice!F556/1000),0)</f>
        <v>0</v>
      </c>
      <c r="H556" s="8">
        <f t="shared" si="46"/>
        <v>-61488</v>
      </c>
      <c r="I556" s="28"/>
      <c r="J556" s="2">
        <f t="shared" si="47"/>
        <v>-61488</v>
      </c>
      <c r="K556" s="28">
        <f t="shared" si="44"/>
        <v>-61488</v>
      </c>
    </row>
    <row r="557" spans="1:11" x14ac:dyDescent="0.25">
      <c r="A557" s="3">
        <f>'Données brutes'!A553+'Données brutes'!B553</f>
        <v>43143.479166666664</v>
      </c>
      <c r="B557" s="2">
        <f>'Données brutes'!C553*$E$2</f>
        <v>79823</v>
      </c>
      <c r="C557" s="8">
        <f>'Données brutes'!J553*Calculatrice!$C$2+'Données brutes'!K553*Calculatrice!$B$2+'Données brutes'!L553+'Données brutes'!N553*Calculatrice!$D$2</f>
        <v>19081</v>
      </c>
      <c r="D557" s="2">
        <f t="shared" si="43"/>
        <v>-60742</v>
      </c>
      <c r="E557" s="8">
        <f>IF(ABS(D557)&lt;'Le jeu'!$E$6*1000,D557,SIGN(D557)*'Le jeu'!$E$6*1000)</f>
        <v>0</v>
      </c>
      <c r="F557" s="8">
        <f t="shared" si="45"/>
        <v>-60742</v>
      </c>
      <c r="G557" s="28">
        <f>IF(F557&lt;0,'Le jeu'!$E$7*INT(Calculatrice!F557/1000),0)</f>
        <v>0</v>
      </c>
      <c r="H557" s="8">
        <f t="shared" si="46"/>
        <v>-60742</v>
      </c>
      <c r="I557" s="28"/>
      <c r="J557" s="2">
        <f t="shared" si="47"/>
        <v>-60742</v>
      </c>
      <c r="K557" s="28">
        <f t="shared" si="44"/>
        <v>-60742</v>
      </c>
    </row>
    <row r="558" spans="1:11" x14ac:dyDescent="0.25">
      <c r="A558" s="3">
        <f>'Données brutes'!A554+'Données brutes'!B554</f>
        <v>43143.5</v>
      </c>
      <c r="B558" s="2">
        <f>'Données brutes'!C554*$E$2</f>
        <v>79773</v>
      </c>
      <c r="C558" s="8">
        <f>'Données brutes'!J554*Calculatrice!$C$2+'Données brutes'!K554*Calculatrice!$B$2+'Données brutes'!L554+'Données brutes'!N554*Calculatrice!$D$2</f>
        <v>18894</v>
      </c>
      <c r="D558" s="2">
        <f t="shared" si="43"/>
        <v>-60879</v>
      </c>
      <c r="E558" s="8">
        <f>IF(ABS(D558)&lt;'Le jeu'!$E$6*1000,D558,SIGN(D558)*'Le jeu'!$E$6*1000)</f>
        <v>0</v>
      </c>
      <c r="F558" s="8">
        <f t="shared" si="45"/>
        <v>-60879</v>
      </c>
      <c r="G558" s="28">
        <f>IF(F558&lt;0,'Le jeu'!$E$7*INT(Calculatrice!F558/1000),0)</f>
        <v>0</v>
      </c>
      <c r="H558" s="8">
        <f t="shared" si="46"/>
        <v>-60879</v>
      </c>
      <c r="I558" s="28"/>
      <c r="J558" s="2">
        <f t="shared" si="47"/>
        <v>-60879</v>
      </c>
      <c r="K558" s="28">
        <f t="shared" si="44"/>
        <v>-60879</v>
      </c>
    </row>
    <row r="559" spans="1:11" x14ac:dyDescent="0.25">
      <c r="A559" s="3">
        <f>'Données brutes'!A555+'Données brutes'!B555</f>
        <v>43143.520833333336</v>
      </c>
      <c r="B559" s="2">
        <f>'Données brutes'!C555*$E$2</f>
        <v>78612</v>
      </c>
      <c r="C559" s="8">
        <f>'Données brutes'!J555*Calculatrice!$C$2+'Données brutes'!K555*Calculatrice!$B$2+'Données brutes'!L555+'Données brutes'!N555*Calculatrice!$D$2</f>
        <v>17936</v>
      </c>
      <c r="D559" s="2">
        <f t="shared" si="43"/>
        <v>-60676</v>
      </c>
      <c r="E559" s="8">
        <f>IF(ABS(D559)&lt;'Le jeu'!$E$6*1000,D559,SIGN(D559)*'Le jeu'!$E$6*1000)</f>
        <v>0</v>
      </c>
      <c r="F559" s="8">
        <f t="shared" si="45"/>
        <v>-60676</v>
      </c>
      <c r="G559" s="28">
        <f>IF(F559&lt;0,'Le jeu'!$E$7*INT(Calculatrice!F559/1000),0)</f>
        <v>0</v>
      </c>
      <c r="H559" s="8">
        <f t="shared" si="46"/>
        <v>-60676</v>
      </c>
      <c r="I559" s="28"/>
      <c r="J559" s="2">
        <f t="shared" si="47"/>
        <v>-60676</v>
      </c>
      <c r="K559" s="28">
        <f t="shared" si="44"/>
        <v>-60676</v>
      </c>
    </row>
    <row r="560" spans="1:11" x14ac:dyDescent="0.25">
      <c r="A560" s="3">
        <f>'Données brutes'!A556+'Données brutes'!B556</f>
        <v>43143.541666666664</v>
      </c>
      <c r="B560" s="2">
        <f>'Données brutes'!C556*$E$2</f>
        <v>78645</v>
      </c>
      <c r="C560" s="8">
        <f>'Données brutes'!J556*Calculatrice!$C$2+'Données brutes'!K556*Calculatrice!$B$2+'Données brutes'!L556+'Données brutes'!N556*Calculatrice!$D$2</f>
        <v>18058</v>
      </c>
      <c r="D560" s="2">
        <f t="shared" si="43"/>
        <v>-60587</v>
      </c>
      <c r="E560" s="8">
        <f>IF(ABS(D560)&lt;'Le jeu'!$E$6*1000,D560,SIGN(D560)*'Le jeu'!$E$6*1000)</f>
        <v>0</v>
      </c>
      <c r="F560" s="8">
        <f t="shared" si="45"/>
        <v>-60587</v>
      </c>
      <c r="G560" s="28">
        <f>IF(F560&lt;0,'Le jeu'!$E$7*INT(Calculatrice!F560/1000),0)</f>
        <v>0</v>
      </c>
      <c r="H560" s="8">
        <f t="shared" si="46"/>
        <v>-60587</v>
      </c>
      <c r="I560" s="28"/>
      <c r="J560" s="2">
        <f t="shared" si="47"/>
        <v>-60587</v>
      </c>
      <c r="K560" s="28">
        <f t="shared" si="44"/>
        <v>-60587</v>
      </c>
    </row>
    <row r="561" spans="1:11" x14ac:dyDescent="0.25">
      <c r="A561" s="3">
        <f>'Données brutes'!A557+'Données brutes'!B557</f>
        <v>43143.5625</v>
      </c>
      <c r="B561" s="2">
        <f>'Données brutes'!C557*$E$2</f>
        <v>77201</v>
      </c>
      <c r="C561" s="8">
        <f>'Données brutes'!J557*Calculatrice!$C$2+'Données brutes'!K557*Calculatrice!$B$2+'Données brutes'!L557+'Données brutes'!N557*Calculatrice!$D$2</f>
        <v>16761</v>
      </c>
      <c r="D561" s="2">
        <f t="shared" si="43"/>
        <v>-60440</v>
      </c>
      <c r="E561" s="8">
        <f>IF(ABS(D561)&lt;'Le jeu'!$E$6*1000,D561,SIGN(D561)*'Le jeu'!$E$6*1000)</f>
        <v>0</v>
      </c>
      <c r="F561" s="8">
        <f t="shared" si="45"/>
        <v>-60440</v>
      </c>
      <c r="G561" s="28">
        <f>IF(F561&lt;0,'Le jeu'!$E$7*INT(Calculatrice!F561/1000),0)</f>
        <v>0</v>
      </c>
      <c r="H561" s="8">
        <f t="shared" si="46"/>
        <v>-60440</v>
      </c>
      <c r="I561" s="28"/>
      <c r="J561" s="2">
        <f t="shared" si="47"/>
        <v>-60440</v>
      </c>
      <c r="K561" s="28">
        <f t="shared" si="44"/>
        <v>-60440</v>
      </c>
    </row>
    <row r="562" spans="1:11" x14ac:dyDescent="0.25">
      <c r="A562" s="3">
        <f>'Données brutes'!A558+'Données brutes'!B558</f>
        <v>43143.583333333336</v>
      </c>
      <c r="B562" s="2">
        <f>'Données brutes'!C558*$E$2</f>
        <v>76428</v>
      </c>
      <c r="C562" s="8">
        <f>'Données brutes'!J558*Calculatrice!$C$2+'Données brutes'!K558*Calculatrice!$B$2+'Données brutes'!L558+'Données brutes'!N558*Calculatrice!$D$2</f>
        <v>16042</v>
      </c>
      <c r="D562" s="2">
        <f t="shared" si="43"/>
        <v>-60386</v>
      </c>
      <c r="E562" s="8">
        <f>IF(ABS(D562)&lt;'Le jeu'!$E$6*1000,D562,SIGN(D562)*'Le jeu'!$E$6*1000)</f>
        <v>0</v>
      </c>
      <c r="F562" s="8">
        <f t="shared" si="45"/>
        <v>-60386</v>
      </c>
      <c r="G562" s="28">
        <f>IF(F562&lt;0,'Le jeu'!$E$7*INT(Calculatrice!F562/1000),0)</f>
        <v>0</v>
      </c>
      <c r="H562" s="8">
        <f t="shared" si="46"/>
        <v>-60386</v>
      </c>
      <c r="I562" s="28"/>
      <c r="J562" s="2">
        <f t="shared" si="47"/>
        <v>-60386</v>
      </c>
      <c r="K562" s="28">
        <f t="shared" si="44"/>
        <v>-60386</v>
      </c>
    </row>
    <row r="563" spans="1:11" x14ac:dyDescent="0.25">
      <c r="A563" s="3">
        <f>'Données brutes'!A559+'Données brutes'!B559</f>
        <v>43143.604166666664</v>
      </c>
      <c r="B563" s="2">
        <f>'Données brutes'!C559*$E$2</f>
        <v>75503</v>
      </c>
      <c r="C563" s="8">
        <f>'Données brutes'!J559*Calculatrice!$C$2+'Données brutes'!K559*Calculatrice!$B$2+'Données brutes'!L559+'Données brutes'!N559*Calculatrice!$D$2</f>
        <v>15990</v>
      </c>
      <c r="D563" s="2">
        <f t="shared" si="43"/>
        <v>-59513</v>
      </c>
      <c r="E563" s="8">
        <f>IF(ABS(D563)&lt;'Le jeu'!$E$6*1000,D563,SIGN(D563)*'Le jeu'!$E$6*1000)</f>
        <v>0</v>
      </c>
      <c r="F563" s="8">
        <f t="shared" si="45"/>
        <v>-59513</v>
      </c>
      <c r="G563" s="28">
        <f>IF(F563&lt;0,'Le jeu'!$E$7*INT(Calculatrice!F563/1000),0)</f>
        <v>0</v>
      </c>
      <c r="H563" s="8">
        <f t="shared" si="46"/>
        <v>-59513</v>
      </c>
      <c r="I563" s="28"/>
      <c r="J563" s="2">
        <f t="shared" si="47"/>
        <v>-59513</v>
      </c>
      <c r="K563" s="28">
        <f t="shared" si="44"/>
        <v>-59513</v>
      </c>
    </row>
    <row r="564" spans="1:11" x14ac:dyDescent="0.25">
      <c r="A564" s="3">
        <f>'Données brutes'!A560+'Données brutes'!B560</f>
        <v>43143.625</v>
      </c>
      <c r="B564" s="2">
        <f>'Données brutes'!C560*$E$2</f>
        <v>73732</v>
      </c>
      <c r="C564" s="8">
        <f>'Données brutes'!J560*Calculatrice!$C$2+'Données brutes'!K560*Calculatrice!$B$2+'Données brutes'!L560+'Données brutes'!N560*Calculatrice!$D$2</f>
        <v>15166</v>
      </c>
      <c r="D564" s="2">
        <f t="shared" si="43"/>
        <v>-58566</v>
      </c>
      <c r="E564" s="8">
        <f>IF(ABS(D564)&lt;'Le jeu'!$E$6*1000,D564,SIGN(D564)*'Le jeu'!$E$6*1000)</f>
        <v>0</v>
      </c>
      <c r="F564" s="8">
        <f t="shared" si="45"/>
        <v>-58566</v>
      </c>
      <c r="G564" s="28">
        <f>IF(F564&lt;0,'Le jeu'!$E$7*INT(Calculatrice!F564/1000),0)</f>
        <v>0</v>
      </c>
      <c r="H564" s="8">
        <f t="shared" si="46"/>
        <v>-58566</v>
      </c>
      <c r="I564" s="28"/>
      <c r="J564" s="2">
        <f t="shared" si="47"/>
        <v>-58566</v>
      </c>
      <c r="K564" s="28">
        <f t="shared" si="44"/>
        <v>-58566</v>
      </c>
    </row>
    <row r="565" spans="1:11" x14ac:dyDescent="0.25">
      <c r="A565" s="3">
        <f>'Données brutes'!A561+'Données brutes'!B561</f>
        <v>43143.645833333336</v>
      </c>
      <c r="B565" s="2">
        <f>'Données brutes'!C561*$E$2</f>
        <v>73282</v>
      </c>
      <c r="C565" s="8">
        <f>'Données brutes'!J561*Calculatrice!$C$2+'Données brutes'!K561*Calculatrice!$B$2+'Données brutes'!L561+'Données brutes'!N561*Calculatrice!$D$2</f>
        <v>14625</v>
      </c>
      <c r="D565" s="2">
        <f t="shared" si="43"/>
        <v>-58657</v>
      </c>
      <c r="E565" s="8">
        <f>IF(ABS(D565)&lt;'Le jeu'!$E$6*1000,D565,SIGN(D565)*'Le jeu'!$E$6*1000)</f>
        <v>0</v>
      </c>
      <c r="F565" s="8">
        <f t="shared" si="45"/>
        <v>-58657</v>
      </c>
      <c r="G565" s="28">
        <f>IF(F565&lt;0,'Le jeu'!$E$7*INT(Calculatrice!F565/1000),0)</f>
        <v>0</v>
      </c>
      <c r="H565" s="8">
        <f t="shared" si="46"/>
        <v>-58657</v>
      </c>
      <c r="I565" s="28"/>
      <c r="J565" s="2">
        <f t="shared" si="47"/>
        <v>-58657</v>
      </c>
      <c r="K565" s="28">
        <f t="shared" si="44"/>
        <v>-58657</v>
      </c>
    </row>
    <row r="566" spans="1:11" x14ac:dyDescent="0.25">
      <c r="A566" s="3">
        <f>'Données brutes'!A562+'Données brutes'!B562</f>
        <v>43143.666666666664</v>
      </c>
      <c r="B566" s="2">
        <f>'Données brutes'!C562*$E$2</f>
        <v>72423</v>
      </c>
      <c r="C566" s="8">
        <f>'Données brutes'!J562*Calculatrice!$C$2+'Données brutes'!K562*Calculatrice!$B$2+'Données brutes'!L562+'Données brutes'!N562*Calculatrice!$D$2</f>
        <v>13828</v>
      </c>
      <c r="D566" s="2">
        <f t="shared" si="43"/>
        <v>-58595</v>
      </c>
      <c r="E566" s="8">
        <f>IF(ABS(D566)&lt;'Le jeu'!$E$6*1000,D566,SIGN(D566)*'Le jeu'!$E$6*1000)</f>
        <v>0</v>
      </c>
      <c r="F566" s="8">
        <f t="shared" si="45"/>
        <v>-58595</v>
      </c>
      <c r="G566" s="28">
        <f>IF(F566&lt;0,'Le jeu'!$E$7*INT(Calculatrice!F566/1000),0)</f>
        <v>0</v>
      </c>
      <c r="H566" s="8">
        <f t="shared" si="46"/>
        <v>-58595</v>
      </c>
      <c r="I566" s="28"/>
      <c r="J566" s="2">
        <f t="shared" si="47"/>
        <v>-58595</v>
      </c>
      <c r="K566" s="28">
        <f t="shared" si="44"/>
        <v>-58595</v>
      </c>
    </row>
    <row r="567" spans="1:11" x14ac:dyDescent="0.25">
      <c r="A567" s="3">
        <f>'Données brutes'!A563+'Données brutes'!B563</f>
        <v>43143.6875</v>
      </c>
      <c r="B567" s="2">
        <f>'Données brutes'!C563*$E$2</f>
        <v>71991</v>
      </c>
      <c r="C567" s="8">
        <f>'Données brutes'!J563*Calculatrice!$C$2+'Données brutes'!K563*Calculatrice!$B$2+'Données brutes'!L563+'Données brutes'!N563*Calculatrice!$D$2</f>
        <v>14167</v>
      </c>
      <c r="D567" s="2">
        <f t="shared" si="43"/>
        <v>-57824</v>
      </c>
      <c r="E567" s="8">
        <f>IF(ABS(D567)&lt;'Le jeu'!$E$6*1000,D567,SIGN(D567)*'Le jeu'!$E$6*1000)</f>
        <v>0</v>
      </c>
      <c r="F567" s="8">
        <f t="shared" si="45"/>
        <v>-57824</v>
      </c>
      <c r="G567" s="28">
        <f>IF(F567&lt;0,'Le jeu'!$E$7*INT(Calculatrice!F567/1000),0)</f>
        <v>0</v>
      </c>
      <c r="H567" s="8">
        <f t="shared" si="46"/>
        <v>-57824</v>
      </c>
      <c r="I567" s="28"/>
      <c r="J567" s="2">
        <f t="shared" si="47"/>
        <v>-57824</v>
      </c>
      <c r="K567" s="28">
        <f t="shared" si="44"/>
        <v>-57824</v>
      </c>
    </row>
    <row r="568" spans="1:11" x14ac:dyDescent="0.25">
      <c r="A568" s="3">
        <f>'Données brutes'!A564+'Données brutes'!B564</f>
        <v>43143.708333333336</v>
      </c>
      <c r="B568" s="2">
        <f>'Données brutes'!C564*$E$2</f>
        <v>72146</v>
      </c>
      <c r="C568" s="8">
        <f>'Données brutes'!J564*Calculatrice!$C$2+'Données brutes'!K564*Calculatrice!$B$2+'Données brutes'!L564+'Données brutes'!N564*Calculatrice!$D$2</f>
        <v>14512</v>
      </c>
      <c r="D568" s="2">
        <f t="shared" si="43"/>
        <v>-57634</v>
      </c>
      <c r="E568" s="8">
        <f>IF(ABS(D568)&lt;'Le jeu'!$E$6*1000,D568,SIGN(D568)*'Le jeu'!$E$6*1000)</f>
        <v>0</v>
      </c>
      <c r="F568" s="8">
        <f t="shared" si="45"/>
        <v>-57634</v>
      </c>
      <c r="G568" s="28">
        <f>IF(F568&lt;0,'Le jeu'!$E$7*INT(Calculatrice!F568/1000),0)</f>
        <v>0</v>
      </c>
      <c r="H568" s="8">
        <f t="shared" si="46"/>
        <v>-57634</v>
      </c>
      <c r="I568" s="28"/>
      <c r="J568" s="2">
        <f t="shared" si="47"/>
        <v>-57634</v>
      </c>
      <c r="K568" s="28">
        <f t="shared" si="44"/>
        <v>-57634</v>
      </c>
    </row>
    <row r="569" spans="1:11" x14ac:dyDescent="0.25">
      <c r="A569" s="3">
        <f>'Données brutes'!A565+'Données brutes'!B565</f>
        <v>43143.729166666664</v>
      </c>
      <c r="B569" s="2">
        <f>'Données brutes'!C565*$E$2</f>
        <v>72674</v>
      </c>
      <c r="C569" s="8">
        <f>'Données brutes'!J565*Calculatrice!$C$2+'Données brutes'!K565*Calculatrice!$B$2+'Données brutes'!L565+'Données brutes'!N565*Calculatrice!$D$2</f>
        <v>14087</v>
      </c>
      <c r="D569" s="2">
        <f t="shared" si="43"/>
        <v>-58587</v>
      </c>
      <c r="E569" s="8">
        <f>IF(ABS(D569)&lt;'Le jeu'!$E$6*1000,D569,SIGN(D569)*'Le jeu'!$E$6*1000)</f>
        <v>0</v>
      </c>
      <c r="F569" s="8">
        <f t="shared" si="45"/>
        <v>-58587</v>
      </c>
      <c r="G569" s="28">
        <f>IF(F569&lt;0,'Le jeu'!$E$7*INT(Calculatrice!F569/1000),0)</f>
        <v>0</v>
      </c>
      <c r="H569" s="8">
        <f t="shared" si="46"/>
        <v>-58587</v>
      </c>
      <c r="I569" s="28"/>
      <c r="J569" s="2">
        <f t="shared" si="47"/>
        <v>-58587</v>
      </c>
      <c r="K569" s="28">
        <f t="shared" si="44"/>
        <v>-58587</v>
      </c>
    </row>
    <row r="570" spans="1:11" x14ac:dyDescent="0.25">
      <c r="A570" s="3">
        <f>'Données brutes'!A566+'Données brutes'!B566</f>
        <v>43143.75</v>
      </c>
      <c r="B570" s="2">
        <f>'Données brutes'!C566*$E$2</f>
        <v>74513</v>
      </c>
      <c r="C570" s="8">
        <f>'Données brutes'!J566*Calculatrice!$C$2+'Données brutes'!K566*Calculatrice!$B$2+'Données brutes'!L566+'Données brutes'!N566*Calculatrice!$D$2</f>
        <v>15221</v>
      </c>
      <c r="D570" s="2">
        <f t="shared" si="43"/>
        <v>-59292</v>
      </c>
      <c r="E570" s="8">
        <f>IF(ABS(D570)&lt;'Le jeu'!$E$6*1000,D570,SIGN(D570)*'Le jeu'!$E$6*1000)</f>
        <v>0</v>
      </c>
      <c r="F570" s="8">
        <f t="shared" si="45"/>
        <v>-59292</v>
      </c>
      <c r="G570" s="28">
        <f>IF(F570&lt;0,'Le jeu'!$E$7*INT(Calculatrice!F570/1000),0)</f>
        <v>0</v>
      </c>
      <c r="H570" s="8">
        <f t="shared" si="46"/>
        <v>-59292</v>
      </c>
      <c r="I570" s="28"/>
      <c r="J570" s="2">
        <f t="shared" si="47"/>
        <v>-59292</v>
      </c>
      <c r="K570" s="28">
        <f t="shared" si="44"/>
        <v>-59292</v>
      </c>
    </row>
    <row r="571" spans="1:11" x14ac:dyDescent="0.25">
      <c r="A571" s="3">
        <f>'Données brutes'!A567+'Données brutes'!B567</f>
        <v>43143.770833333336</v>
      </c>
      <c r="B571" s="2">
        <f>'Données brutes'!C567*$E$2</f>
        <v>78795</v>
      </c>
      <c r="C571" s="8">
        <f>'Données brutes'!J567*Calculatrice!$C$2+'Données brutes'!K567*Calculatrice!$B$2+'Données brutes'!L567+'Données brutes'!N567*Calculatrice!$D$2</f>
        <v>15651</v>
      </c>
      <c r="D571" s="2">
        <f t="shared" si="43"/>
        <v>-63144</v>
      </c>
      <c r="E571" s="8">
        <f>IF(ABS(D571)&lt;'Le jeu'!$E$6*1000,D571,SIGN(D571)*'Le jeu'!$E$6*1000)</f>
        <v>0</v>
      </c>
      <c r="F571" s="8">
        <f t="shared" si="45"/>
        <v>-63144</v>
      </c>
      <c r="G571" s="28">
        <f>IF(F571&lt;0,'Le jeu'!$E$7*INT(Calculatrice!F571/1000),0)</f>
        <v>0</v>
      </c>
      <c r="H571" s="8">
        <f t="shared" si="46"/>
        <v>-63144</v>
      </c>
      <c r="I571" s="28"/>
      <c r="J571" s="2">
        <f t="shared" si="47"/>
        <v>-63144</v>
      </c>
      <c r="K571" s="28">
        <f t="shared" si="44"/>
        <v>-63144</v>
      </c>
    </row>
    <row r="572" spans="1:11" x14ac:dyDescent="0.25">
      <c r="A572" s="3">
        <f>'Données brutes'!A568+'Données brutes'!B568</f>
        <v>43143.791666666664</v>
      </c>
      <c r="B572" s="2">
        <f>'Données brutes'!C568*$E$2</f>
        <v>82908</v>
      </c>
      <c r="C572" s="8">
        <f>'Données brutes'!J568*Calculatrice!$C$2+'Données brutes'!K568*Calculatrice!$B$2+'Données brutes'!L568+'Données brutes'!N568*Calculatrice!$D$2</f>
        <v>19141</v>
      </c>
      <c r="D572" s="2">
        <f t="shared" si="43"/>
        <v>-63767</v>
      </c>
      <c r="E572" s="8">
        <f>IF(ABS(D572)&lt;'Le jeu'!$E$6*1000,D572,SIGN(D572)*'Le jeu'!$E$6*1000)</f>
        <v>0</v>
      </c>
      <c r="F572" s="8">
        <f t="shared" si="45"/>
        <v>-63767</v>
      </c>
      <c r="G572" s="28">
        <f>IF(F572&lt;0,'Le jeu'!$E$7*INT(Calculatrice!F572/1000),0)</f>
        <v>0</v>
      </c>
      <c r="H572" s="8">
        <f t="shared" si="46"/>
        <v>-63767</v>
      </c>
      <c r="I572" s="28"/>
      <c r="J572" s="2">
        <f t="shared" si="47"/>
        <v>-63767</v>
      </c>
      <c r="K572" s="28">
        <f t="shared" si="44"/>
        <v>-63767</v>
      </c>
    </row>
    <row r="573" spans="1:11" x14ac:dyDescent="0.25">
      <c r="A573" s="3">
        <f>'Données brutes'!A569+'Données brutes'!B569</f>
        <v>43143.8125</v>
      </c>
      <c r="B573" s="2">
        <f>'Données brutes'!C569*$E$2</f>
        <v>83333</v>
      </c>
      <c r="C573" s="8">
        <f>'Données brutes'!J569*Calculatrice!$C$2+'Données brutes'!K569*Calculatrice!$B$2+'Données brutes'!L569+'Données brutes'!N569*Calculatrice!$D$2</f>
        <v>20090</v>
      </c>
      <c r="D573" s="2">
        <f t="shared" si="43"/>
        <v>-63243</v>
      </c>
      <c r="E573" s="8">
        <f>IF(ABS(D573)&lt;'Le jeu'!$E$6*1000,D573,SIGN(D573)*'Le jeu'!$E$6*1000)</f>
        <v>0</v>
      </c>
      <c r="F573" s="8">
        <f t="shared" si="45"/>
        <v>-63243</v>
      </c>
      <c r="G573" s="28">
        <f>IF(F573&lt;0,'Le jeu'!$E$7*INT(Calculatrice!F573/1000),0)</f>
        <v>0</v>
      </c>
      <c r="H573" s="8">
        <f t="shared" si="46"/>
        <v>-63243</v>
      </c>
      <c r="I573" s="28"/>
      <c r="J573" s="2">
        <f t="shared" si="47"/>
        <v>-63243</v>
      </c>
      <c r="K573" s="28">
        <f t="shared" si="44"/>
        <v>-63243</v>
      </c>
    </row>
    <row r="574" spans="1:11" x14ac:dyDescent="0.25">
      <c r="A574" s="3">
        <f>'Données brutes'!A570+'Données brutes'!B570</f>
        <v>43143.833333333336</v>
      </c>
      <c r="B574" s="2">
        <f>'Données brutes'!C570*$E$2</f>
        <v>81628</v>
      </c>
      <c r="C574" s="8">
        <f>'Données brutes'!J570*Calculatrice!$C$2+'Données brutes'!K570*Calculatrice!$B$2+'Données brutes'!L570+'Données brutes'!N570*Calculatrice!$D$2</f>
        <v>18958</v>
      </c>
      <c r="D574" s="2">
        <f t="shared" si="43"/>
        <v>-62670</v>
      </c>
      <c r="E574" s="8">
        <f>IF(ABS(D574)&lt;'Le jeu'!$E$6*1000,D574,SIGN(D574)*'Le jeu'!$E$6*1000)</f>
        <v>0</v>
      </c>
      <c r="F574" s="8">
        <f t="shared" si="45"/>
        <v>-62670</v>
      </c>
      <c r="G574" s="28">
        <f>IF(F574&lt;0,'Le jeu'!$E$7*INT(Calculatrice!F574/1000),0)</f>
        <v>0</v>
      </c>
      <c r="H574" s="8">
        <f t="shared" si="46"/>
        <v>-62670</v>
      </c>
      <c r="I574" s="28"/>
      <c r="J574" s="2">
        <f t="shared" si="47"/>
        <v>-62670</v>
      </c>
      <c r="K574" s="28">
        <f t="shared" si="44"/>
        <v>-62670</v>
      </c>
    </row>
    <row r="575" spans="1:11" x14ac:dyDescent="0.25">
      <c r="A575" s="3">
        <f>'Données brutes'!A571+'Données brutes'!B571</f>
        <v>43143.854166666664</v>
      </c>
      <c r="B575" s="2">
        <f>'Données brutes'!C571*$E$2</f>
        <v>79393</v>
      </c>
      <c r="C575" s="8">
        <f>'Données brutes'!J571*Calculatrice!$C$2+'Données brutes'!K571*Calculatrice!$B$2+'Données brutes'!L571+'Données brutes'!N571*Calculatrice!$D$2</f>
        <v>18762</v>
      </c>
      <c r="D575" s="2">
        <f t="shared" si="43"/>
        <v>-60631</v>
      </c>
      <c r="E575" s="8">
        <f>IF(ABS(D575)&lt;'Le jeu'!$E$6*1000,D575,SIGN(D575)*'Le jeu'!$E$6*1000)</f>
        <v>0</v>
      </c>
      <c r="F575" s="8">
        <f t="shared" si="45"/>
        <v>-60631</v>
      </c>
      <c r="G575" s="28">
        <f>IF(F575&lt;0,'Le jeu'!$E$7*INT(Calculatrice!F575/1000),0)</f>
        <v>0</v>
      </c>
      <c r="H575" s="8">
        <f t="shared" si="46"/>
        <v>-60631</v>
      </c>
      <c r="I575" s="28"/>
      <c r="J575" s="2">
        <f t="shared" si="47"/>
        <v>-60631</v>
      </c>
      <c r="K575" s="28">
        <f t="shared" si="44"/>
        <v>-60631</v>
      </c>
    </row>
    <row r="576" spans="1:11" x14ac:dyDescent="0.25">
      <c r="A576" s="3">
        <f>'Données brutes'!A572+'Données brutes'!B572</f>
        <v>43143.875</v>
      </c>
      <c r="B576" s="2">
        <f>'Données brutes'!C572*$E$2</f>
        <v>77210</v>
      </c>
      <c r="C576" s="8">
        <f>'Données brutes'!J572*Calculatrice!$C$2+'Données brutes'!K572*Calculatrice!$B$2+'Données brutes'!L572+'Données brutes'!N572*Calculatrice!$D$2</f>
        <v>16890</v>
      </c>
      <c r="D576" s="2">
        <f t="shared" si="43"/>
        <v>-60320</v>
      </c>
      <c r="E576" s="8">
        <f>IF(ABS(D576)&lt;'Le jeu'!$E$6*1000,D576,SIGN(D576)*'Le jeu'!$E$6*1000)</f>
        <v>0</v>
      </c>
      <c r="F576" s="8">
        <f t="shared" si="45"/>
        <v>-60320</v>
      </c>
      <c r="G576" s="28">
        <f>IF(F576&lt;0,'Le jeu'!$E$7*INT(Calculatrice!F576/1000),0)</f>
        <v>0</v>
      </c>
      <c r="H576" s="8">
        <f t="shared" si="46"/>
        <v>-60320</v>
      </c>
      <c r="I576" s="28"/>
      <c r="J576" s="2">
        <f t="shared" si="47"/>
        <v>-60320</v>
      </c>
      <c r="K576" s="28">
        <f t="shared" si="44"/>
        <v>-60320</v>
      </c>
    </row>
    <row r="577" spans="1:11" x14ac:dyDescent="0.25">
      <c r="A577" s="3">
        <f>'Données brutes'!A573+'Données brutes'!B573</f>
        <v>43143.895833333336</v>
      </c>
      <c r="B577" s="2">
        <f>'Données brutes'!C573*$E$2</f>
        <v>75477</v>
      </c>
      <c r="C577" s="8">
        <f>'Données brutes'!J573*Calculatrice!$C$2+'Données brutes'!K573*Calculatrice!$B$2+'Données brutes'!L573+'Données brutes'!N573*Calculatrice!$D$2</f>
        <v>14976</v>
      </c>
      <c r="D577" s="2">
        <f t="shared" si="43"/>
        <v>-60501</v>
      </c>
      <c r="E577" s="8">
        <f>IF(ABS(D577)&lt;'Le jeu'!$E$6*1000,D577,SIGN(D577)*'Le jeu'!$E$6*1000)</f>
        <v>0</v>
      </c>
      <c r="F577" s="8">
        <f t="shared" si="45"/>
        <v>-60501</v>
      </c>
      <c r="G577" s="28">
        <f>IF(F577&lt;0,'Le jeu'!$E$7*INT(Calculatrice!F577/1000),0)</f>
        <v>0</v>
      </c>
      <c r="H577" s="8">
        <f t="shared" si="46"/>
        <v>-60501</v>
      </c>
      <c r="I577" s="28"/>
      <c r="J577" s="2">
        <f t="shared" si="47"/>
        <v>-60501</v>
      </c>
      <c r="K577" s="28">
        <f t="shared" si="44"/>
        <v>-60501</v>
      </c>
    </row>
    <row r="578" spans="1:11" x14ac:dyDescent="0.25">
      <c r="A578" s="3">
        <f>'Données brutes'!A574+'Données brutes'!B574</f>
        <v>43143.916666666664</v>
      </c>
      <c r="B578" s="2">
        <f>'Données brutes'!C574*$E$2</f>
        <v>74076</v>
      </c>
      <c r="C578" s="8">
        <f>'Données brutes'!J574*Calculatrice!$C$2+'Données brutes'!K574*Calculatrice!$B$2+'Données brutes'!L574+'Données brutes'!N574*Calculatrice!$D$2</f>
        <v>13697</v>
      </c>
      <c r="D578" s="2">
        <f t="shared" si="43"/>
        <v>-60379</v>
      </c>
      <c r="E578" s="8">
        <f>IF(ABS(D578)&lt;'Le jeu'!$E$6*1000,D578,SIGN(D578)*'Le jeu'!$E$6*1000)</f>
        <v>0</v>
      </c>
      <c r="F578" s="8">
        <f t="shared" si="45"/>
        <v>-60379</v>
      </c>
      <c r="G578" s="28">
        <f>IF(F578&lt;0,'Le jeu'!$E$7*INT(Calculatrice!F578/1000),0)</f>
        <v>0</v>
      </c>
      <c r="H578" s="8">
        <f t="shared" si="46"/>
        <v>-60379</v>
      </c>
      <c r="I578" s="28"/>
      <c r="J578" s="2">
        <f t="shared" si="47"/>
        <v>-60379</v>
      </c>
      <c r="K578" s="28">
        <f t="shared" si="44"/>
        <v>-60379</v>
      </c>
    </row>
    <row r="579" spans="1:11" x14ac:dyDescent="0.25">
      <c r="A579" s="3">
        <f>'Données brutes'!A575+'Données brutes'!B575</f>
        <v>43143.9375</v>
      </c>
      <c r="B579" s="2">
        <f>'Données brutes'!C575*$E$2</f>
        <v>74495</v>
      </c>
      <c r="C579" s="8">
        <f>'Données brutes'!J575*Calculatrice!$C$2+'Données brutes'!K575*Calculatrice!$B$2+'Données brutes'!L575+'Données brutes'!N575*Calculatrice!$D$2</f>
        <v>13079</v>
      </c>
      <c r="D579" s="2">
        <f t="shared" si="43"/>
        <v>-61416</v>
      </c>
      <c r="E579" s="8">
        <f>IF(ABS(D579)&lt;'Le jeu'!$E$6*1000,D579,SIGN(D579)*'Le jeu'!$E$6*1000)</f>
        <v>0</v>
      </c>
      <c r="F579" s="8">
        <f t="shared" si="45"/>
        <v>-61416</v>
      </c>
      <c r="G579" s="28">
        <f>IF(F579&lt;0,'Le jeu'!$E$7*INT(Calculatrice!F579/1000),0)</f>
        <v>0</v>
      </c>
      <c r="H579" s="8">
        <f t="shared" si="46"/>
        <v>-61416</v>
      </c>
      <c r="I579" s="28"/>
      <c r="J579" s="2">
        <f t="shared" si="47"/>
        <v>-61416</v>
      </c>
      <c r="K579" s="28">
        <f t="shared" si="44"/>
        <v>-61416</v>
      </c>
    </row>
    <row r="580" spans="1:11" x14ac:dyDescent="0.25">
      <c r="A580" s="3">
        <f>'Données brutes'!A576+'Données brutes'!B576</f>
        <v>43143.958333333336</v>
      </c>
      <c r="B580" s="2">
        <f>'Données brutes'!C576*$E$2</f>
        <v>77252</v>
      </c>
      <c r="C580" s="8">
        <f>'Données brutes'!J576*Calculatrice!$C$2+'Données brutes'!K576*Calculatrice!$B$2+'Données brutes'!L576+'Données brutes'!N576*Calculatrice!$D$2</f>
        <v>14984</v>
      </c>
      <c r="D580" s="2">
        <f t="shared" si="43"/>
        <v>-62268</v>
      </c>
      <c r="E580" s="8">
        <f>IF(ABS(D580)&lt;'Le jeu'!$E$6*1000,D580,SIGN(D580)*'Le jeu'!$E$6*1000)</f>
        <v>0</v>
      </c>
      <c r="F580" s="8">
        <f t="shared" si="45"/>
        <v>-62268</v>
      </c>
      <c r="G580" s="28">
        <f>IF(F580&lt;0,'Le jeu'!$E$7*INT(Calculatrice!F580/1000),0)</f>
        <v>0</v>
      </c>
      <c r="H580" s="8">
        <f t="shared" si="46"/>
        <v>-62268</v>
      </c>
      <c r="I580" s="28"/>
      <c r="J580" s="2">
        <f t="shared" si="47"/>
        <v>-62268</v>
      </c>
      <c r="K580" s="28">
        <f t="shared" si="44"/>
        <v>-62268</v>
      </c>
    </row>
    <row r="581" spans="1:11" x14ac:dyDescent="0.25">
      <c r="A581" s="3">
        <f>'Données brutes'!A577+'Données brutes'!B577</f>
        <v>43143.979166666664</v>
      </c>
      <c r="B581" s="2">
        <f>'Données brutes'!C577*$E$2</f>
        <v>76519</v>
      </c>
      <c r="C581" s="8">
        <f>'Données brutes'!J577*Calculatrice!$C$2+'Données brutes'!K577*Calculatrice!$B$2+'Données brutes'!L577+'Données brutes'!N577*Calculatrice!$D$2</f>
        <v>13556</v>
      </c>
      <c r="D581" s="2">
        <f t="shared" si="43"/>
        <v>-62963</v>
      </c>
      <c r="E581" s="8">
        <f>IF(ABS(D581)&lt;'Le jeu'!$E$6*1000,D581,SIGN(D581)*'Le jeu'!$E$6*1000)</f>
        <v>0</v>
      </c>
      <c r="F581" s="8">
        <f t="shared" si="45"/>
        <v>-62963</v>
      </c>
      <c r="G581" s="28">
        <f>IF(F581&lt;0,'Le jeu'!$E$7*INT(Calculatrice!F581/1000),0)</f>
        <v>0</v>
      </c>
      <c r="H581" s="8">
        <f t="shared" si="46"/>
        <v>-62963</v>
      </c>
      <c r="I581" s="28"/>
      <c r="J581" s="2">
        <f t="shared" si="47"/>
        <v>-62963</v>
      </c>
      <c r="K581" s="28">
        <f t="shared" si="44"/>
        <v>-62963</v>
      </c>
    </row>
    <row r="582" spans="1:11" x14ac:dyDescent="0.25">
      <c r="A582" s="3">
        <f>'Données brutes'!A578+'Données brutes'!B578</f>
        <v>43144</v>
      </c>
      <c r="B582" s="2">
        <f>'Données brutes'!C578*$E$2</f>
        <v>76595</v>
      </c>
      <c r="C582" s="8">
        <f>'Données brutes'!J578*Calculatrice!$C$2+'Données brutes'!K578*Calculatrice!$B$2+'Données brutes'!L578+'Données brutes'!N578*Calculatrice!$D$2</f>
        <v>13838</v>
      </c>
      <c r="D582" s="2">
        <f t="shared" si="43"/>
        <v>-62757</v>
      </c>
      <c r="E582" s="8">
        <f>IF(ABS(D582)&lt;'Le jeu'!$E$6*1000,D582,SIGN(D582)*'Le jeu'!$E$6*1000)</f>
        <v>0</v>
      </c>
      <c r="F582" s="8">
        <f t="shared" si="45"/>
        <v>-62757</v>
      </c>
      <c r="G582" s="28">
        <f>IF(F582&lt;0,'Le jeu'!$E$7*INT(Calculatrice!F582/1000),0)</f>
        <v>0</v>
      </c>
      <c r="H582" s="8">
        <f t="shared" si="46"/>
        <v>-62757</v>
      </c>
      <c r="I582" s="28"/>
      <c r="J582" s="2">
        <f t="shared" si="47"/>
        <v>-62757</v>
      </c>
      <c r="K582" s="28">
        <f t="shared" si="44"/>
        <v>-62757</v>
      </c>
    </row>
    <row r="583" spans="1:11" x14ac:dyDescent="0.25">
      <c r="A583" s="3">
        <f>'Données brutes'!A579+'Données brutes'!B579</f>
        <v>43144.020833333336</v>
      </c>
      <c r="B583" s="2">
        <f>'Données brutes'!C579*$E$2</f>
        <v>75064</v>
      </c>
      <c r="C583" s="8">
        <f>'Données brutes'!J579*Calculatrice!$C$2+'Données brutes'!K579*Calculatrice!$B$2+'Données brutes'!L579+'Données brutes'!N579*Calculatrice!$D$2</f>
        <v>14254</v>
      </c>
      <c r="D583" s="2">
        <f t="shared" ref="D583:D646" si="48">-(B583-C583)</f>
        <v>-60810</v>
      </c>
      <c r="E583" s="8">
        <f>IF(ABS(D583)&lt;'Le jeu'!$E$6*1000,D583,SIGN(D583)*'Le jeu'!$E$6*1000)</f>
        <v>0</v>
      </c>
      <c r="F583" s="8">
        <f t="shared" si="45"/>
        <v>-60810</v>
      </c>
      <c r="G583" s="28">
        <f>IF(F583&lt;0,'Le jeu'!$E$7*INT(Calculatrice!F583/1000),0)</f>
        <v>0</v>
      </c>
      <c r="H583" s="8">
        <f t="shared" si="46"/>
        <v>-60810</v>
      </c>
      <c r="I583" s="28"/>
      <c r="J583" s="2">
        <f t="shared" si="47"/>
        <v>-60810</v>
      </c>
      <c r="K583" s="28">
        <f t="shared" ref="K583:K646" si="49">IF(J583&lt;0,J583,0)</f>
        <v>-60810</v>
      </c>
    </row>
    <row r="584" spans="1:11" x14ac:dyDescent="0.25">
      <c r="A584" s="3">
        <f>'Données brutes'!A580+'Données brutes'!B580</f>
        <v>43144.041666666664</v>
      </c>
      <c r="B584" s="2">
        <f>'Données brutes'!C580*$E$2</f>
        <v>72484</v>
      </c>
      <c r="C584" s="8">
        <f>'Données brutes'!J580*Calculatrice!$C$2+'Données brutes'!K580*Calculatrice!$B$2+'Données brutes'!L580+'Données brutes'!N580*Calculatrice!$D$2</f>
        <v>13137</v>
      </c>
      <c r="D584" s="2">
        <f t="shared" si="48"/>
        <v>-59347</v>
      </c>
      <c r="E584" s="8">
        <f>IF(ABS(D584)&lt;'Le jeu'!$E$6*1000,D584,SIGN(D584)*'Le jeu'!$E$6*1000)</f>
        <v>0</v>
      </c>
      <c r="F584" s="8">
        <f t="shared" si="45"/>
        <v>-59347</v>
      </c>
      <c r="G584" s="28">
        <f>IF(F584&lt;0,'Le jeu'!$E$7*INT(Calculatrice!F584/1000),0)</f>
        <v>0</v>
      </c>
      <c r="H584" s="8">
        <f t="shared" si="46"/>
        <v>-59347</v>
      </c>
      <c r="I584" s="28"/>
      <c r="J584" s="2">
        <f t="shared" si="47"/>
        <v>-59347</v>
      </c>
      <c r="K584" s="28">
        <f t="shared" si="49"/>
        <v>-59347</v>
      </c>
    </row>
    <row r="585" spans="1:11" x14ac:dyDescent="0.25">
      <c r="A585" s="3">
        <f>'Données brutes'!A581+'Données brutes'!B581</f>
        <v>43144.0625</v>
      </c>
      <c r="B585" s="2">
        <f>'Données brutes'!C581*$E$2</f>
        <v>73042</v>
      </c>
      <c r="C585" s="8">
        <f>'Données brutes'!J581*Calculatrice!$C$2+'Données brutes'!K581*Calculatrice!$B$2+'Données brutes'!L581+'Données brutes'!N581*Calculatrice!$D$2</f>
        <v>12834</v>
      </c>
      <c r="D585" s="2">
        <f t="shared" si="48"/>
        <v>-60208</v>
      </c>
      <c r="E585" s="8">
        <f>IF(ABS(D585)&lt;'Le jeu'!$E$6*1000,D585,SIGN(D585)*'Le jeu'!$E$6*1000)</f>
        <v>0</v>
      </c>
      <c r="F585" s="8">
        <f t="shared" si="45"/>
        <v>-60208</v>
      </c>
      <c r="G585" s="28">
        <f>IF(F585&lt;0,'Le jeu'!$E$7*INT(Calculatrice!F585/1000),0)</f>
        <v>0</v>
      </c>
      <c r="H585" s="8">
        <f t="shared" si="46"/>
        <v>-60208</v>
      </c>
      <c r="I585" s="28"/>
      <c r="J585" s="2">
        <f t="shared" si="47"/>
        <v>-60208</v>
      </c>
      <c r="K585" s="28">
        <f t="shared" si="49"/>
        <v>-60208</v>
      </c>
    </row>
    <row r="586" spans="1:11" x14ac:dyDescent="0.25">
      <c r="A586" s="3">
        <f>'Données brutes'!A582+'Données brutes'!B582</f>
        <v>43144.083333333336</v>
      </c>
      <c r="B586" s="2">
        <f>'Données brutes'!C582*$E$2</f>
        <v>72724</v>
      </c>
      <c r="C586" s="8">
        <f>'Données brutes'!J582*Calculatrice!$C$2+'Données brutes'!K582*Calculatrice!$B$2+'Données brutes'!L582+'Données brutes'!N582*Calculatrice!$D$2</f>
        <v>12704</v>
      </c>
      <c r="D586" s="2">
        <f t="shared" si="48"/>
        <v>-60020</v>
      </c>
      <c r="E586" s="8">
        <f>IF(ABS(D586)&lt;'Le jeu'!$E$6*1000,D586,SIGN(D586)*'Le jeu'!$E$6*1000)</f>
        <v>0</v>
      </c>
      <c r="F586" s="8">
        <f t="shared" si="45"/>
        <v>-60020</v>
      </c>
      <c r="G586" s="28">
        <f>IF(F586&lt;0,'Le jeu'!$E$7*INT(Calculatrice!F586/1000),0)</f>
        <v>0</v>
      </c>
      <c r="H586" s="8">
        <f t="shared" si="46"/>
        <v>-60020</v>
      </c>
      <c r="I586" s="28"/>
      <c r="J586" s="2">
        <f t="shared" si="47"/>
        <v>-60020</v>
      </c>
      <c r="K586" s="28">
        <f t="shared" si="49"/>
        <v>-60020</v>
      </c>
    </row>
    <row r="587" spans="1:11" x14ac:dyDescent="0.25">
      <c r="A587" s="3">
        <f>'Données brutes'!A583+'Données brutes'!B583</f>
        <v>43144.104166666664</v>
      </c>
      <c r="B587" s="2">
        <f>'Données brutes'!C583*$E$2</f>
        <v>72465</v>
      </c>
      <c r="C587" s="8">
        <f>'Données brutes'!J583*Calculatrice!$C$2+'Données brutes'!K583*Calculatrice!$B$2+'Données brutes'!L583+'Données brutes'!N583*Calculatrice!$D$2</f>
        <v>12654</v>
      </c>
      <c r="D587" s="2">
        <f t="shared" si="48"/>
        <v>-59811</v>
      </c>
      <c r="E587" s="8">
        <f>IF(ABS(D587)&lt;'Le jeu'!$E$6*1000,D587,SIGN(D587)*'Le jeu'!$E$6*1000)</f>
        <v>0</v>
      </c>
      <c r="F587" s="8">
        <f t="shared" si="45"/>
        <v>-59811</v>
      </c>
      <c r="G587" s="28">
        <f>IF(F587&lt;0,'Le jeu'!$E$7*INT(Calculatrice!F587/1000),0)</f>
        <v>0</v>
      </c>
      <c r="H587" s="8">
        <f t="shared" si="46"/>
        <v>-59811</v>
      </c>
      <c r="I587" s="28"/>
      <c r="J587" s="2">
        <f t="shared" si="47"/>
        <v>-59811</v>
      </c>
      <c r="K587" s="28">
        <f t="shared" si="49"/>
        <v>-59811</v>
      </c>
    </row>
    <row r="588" spans="1:11" x14ac:dyDescent="0.25">
      <c r="A588" s="3">
        <f>'Données brutes'!A584+'Données brutes'!B584</f>
        <v>43144.125</v>
      </c>
      <c r="B588" s="2">
        <f>'Données brutes'!C584*$E$2</f>
        <v>70611</v>
      </c>
      <c r="C588" s="8">
        <f>'Données brutes'!J584*Calculatrice!$C$2+'Données brutes'!K584*Calculatrice!$B$2+'Données brutes'!L584+'Données brutes'!N584*Calculatrice!$D$2</f>
        <v>12729</v>
      </c>
      <c r="D588" s="2">
        <f t="shared" si="48"/>
        <v>-57882</v>
      </c>
      <c r="E588" s="8">
        <f>IF(ABS(D588)&lt;'Le jeu'!$E$6*1000,D588,SIGN(D588)*'Le jeu'!$E$6*1000)</f>
        <v>0</v>
      </c>
      <c r="F588" s="8">
        <f t="shared" si="45"/>
        <v>-57882</v>
      </c>
      <c r="G588" s="28">
        <f>IF(F588&lt;0,'Le jeu'!$E$7*INT(Calculatrice!F588/1000),0)</f>
        <v>0</v>
      </c>
      <c r="H588" s="8">
        <f t="shared" si="46"/>
        <v>-57882</v>
      </c>
      <c r="I588" s="28"/>
      <c r="J588" s="2">
        <f t="shared" si="47"/>
        <v>-57882</v>
      </c>
      <c r="K588" s="28">
        <f t="shared" si="49"/>
        <v>-57882</v>
      </c>
    </row>
    <row r="589" spans="1:11" x14ac:dyDescent="0.25">
      <c r="A589" s="3">
        <f>'Données brutes'!A585+'Données brutes'!B585</f>
        <v>43144.145833333336</v>
      </c>
      <c r="B589" s="2">
        <f>'Données brutes'!C585*$E$2</f>
        <v>69808</v>
      </c>
      <c r="C589" s="8">
        <f>'Données brutes'!J585*Calculatrice!$C$2+'Données brutes'!K585*Calculatrice!$B$2+'Données brutes'!L585+'Données brutes'!N585*Calculatrice!$D$2</f>
        <v>12660</v>
      </c>
      <c r="D589" s="2">
        <f t="shared" si="48"/>
        <v>-57148</v>
      </c>
      <c r="E589" s="8">
        <f>IF(ABS(D589)&lt;'Le jeu'!$E$6*1000,D589,SIGN(D589)*'Le jeu'!$E$6*1000)</f>
        <v>0</v>
      </c>
      <c r="F589" s="8">
        <f t="shared" si="45"/>
        <v>-57148</v>
      </c>
      <c r="G589" s="28">
        <f>IF(F589&lt;0,'Le jeu'!$E$7*INT(Calculatrice!F589/1000),0)</f>
        <v>0</v>
      </c>
      <c r="H589" s="8">
        <f t="shared" si="46"/>
        <v>-57148</v>
      </c>
      <c r="I589" s="28"/>
      <c r="J589" s="2">
        <f t="shared" si="47"/>
        <v>-57148</v>
      </c>
      <c r="K589" s="28">
        <f t="shared" si="49"/>
        <v>-57148</v>
      </c>
    </row>
    <row r="590" spans="1:11" x14ac:dyDescent="0.25">
      <c r="A590" s="3">
        <f>'Données brutes'!A586+'Données brutes'!B586</f>
        <v>43144.166666666664</v>
      </c>
      <c r="B590" s="2">
        <f>'Données brutes'!C586*$E$2</f>
        <v>68864</v>
      </c>
      <c r="C590" s="8">
        <f>'Données brutes'!J586*Calculatrice!$C$2+'Données brutes'!K586*Calculatrice!$B$2+'Données brutes'!L586+'Données brutes'!N586*Calculatrice!$D$2</f>
        <v>12479</v>
      </c>
      <c r="D590" s="2">
        <f t="shared" si="48"/>
        <v>-56385</v>
      </c>
      <c r="E590" s="8">
        <f>IF(ABS(D590)&lt;'Le jeu'!$E$6*1000,D590,SIGN(D590)*'Le jeu'!$E$6*1000)</f>
        <v>0</v>
      </c>
      <c r="F590" s="8">
        <f t="shared" si="45"/>
        <v>-56385</v>
      </c>
      <c r="G590" s="28">
        <f>IF(F590&lt;0,'Le jeu'!$E$7*INT(Calculatrice!F590/1000),0)</f>
        <v>0</v>
      </c>
      <c r="H590" s="8">
        <f t="shared" si="46"/>
        <v>-56385</v>
      </c>
      <c r="I590" s="28"/>
      <c r="J590" s="2">
        <f t="shared" si="47"/>
        <v>-56385</v>
      </c>
      <c r="K590" s="28">
        <f t="shared" si="49"/>
        <v>-56385</v>
      </c>
    </row>
    <row r="591" spans="1:11" x14ac:dyDescent="0.25">
      <c r="A591" s="3">
        <f>'Données brutes'!A587+'Données brutes'!B587</f>
        <v>43144.1875</v>
      </c>
      <c r="B591" s="2">
        <f>'Données brutes'!C587*$E$2</f>
        <v>69056</v>
      </c>
      <c r="C591" s="8">
        <f>'Données brutes'!J587*Calculatrice!$C$2+'Données brutes'!K587*Calculatrice!$B$2+'Données brutes'!L587+'Données brutes'!N587*Calculatrice!$D$2</f>
        <v>12757</v>
      </c>
      <c r="D591" s="2">
        <f t="shared" si="48"/>
        <v>-56299</v>
      </c>
      <c r="E591" s="8">
        <f>IF(ABS(D591)&lt;'Le jeu'!$E$6*1000,D591,SIGN(D591)*'Le jeu'!$E$6*1000)</f>
        <v>0</v>
      </c>
      <c r="F591" s="8">
        <f t="shared" si="45"/>
        <v>-56299</v>
      </c>
      <c r="G591" s="28">
        <f>IF(F591&lt;0,'Le jeu'!$E$7*INT(Calculatrice!F591/1000),0)</f>
        <v>0</v>
      </c>
      <c r="H591" s="8">
        <f t="shared" si="46"/>
        <v>-56299</v>
      </c>
      <c r="I591" s="28"/>
      <c r="J591" s="2">
        <f t="shared" si="47"/>
        <v>-56299</v>
      </c>
      <c r="K591" s="28">
        <f t="shared" si="49"/>
        <v>-56299</v>
      </c>
    </row>
    <row r="592" spans="1:11" x14ac:dyDescent="0.25">
      <c r="A592" s="3">
        <f>'Données brutes'!A588+'Données brutes'!B588</f>
        <v>43144.208333333336</v>
      </c>
      <c r="B592" s="2">
        <f>'Données brutes'!C588*$E$2</f>
        <v>69316</v>
      </c>
      <c r="C592" s="8">
        <f>'Données brutes'!J588*Calculatrice!$C$2+'Données brutes'!K588*Calculatrice!$B$2+'Données brutes'!L588+'Données brutes'!N588*Calculatrice!$D$2</f>
        <v>13109</v>
      </c>
      <c r="D592" s="2">
        <f t="shared" si="48"/>
        <v>-56207</v>
      </c>
      <c r="E592" s="8">
        <f>IF(ABS(D592)&lt;'Le jeu'!$E$6*1000,D592,SIGN(D592)*'Le jeu'!$E$6*1000)</f>
        <v>0</v>
      </c>
      <c r="F592" s="8">
        <f t="shared" si="45"/>
        <v>-56207</v>
      </c>
      <c r="G592" s="28">
        <f>IF(F592&lt;0,'Le jeu'!$E$7*INT(Calculatrice!F592/1000),0)</f>
        <v>0</v>
      </c>
      <c r="H592" s="8">
        <f t="shared" si="46"/>
        <v>-56207</v>
      </c>
      <c r="I592" s="28"/>
      <c r="J592" s="2">
        <f t="shared" si="47"/>
        <v>-56207</v>
      </c>
      <c r="K592" s="28">
        <f t="shared" si="49"/>
        <v>-56207</v>
      </c>
    </row>
    <row r="593" spans="1:11" x14ac:dyDescent="0.25">
      <c r="A593" s="3">
        <f>'Données brutes'!A589+'Données brutes'!B589</f>
        <v>43144.229166666664</v>
      </c>
      <c r="B593" s="2">
        <f>'Données brutes'!C589*$E$2</f>
        <v>71521</v>
      </c>
      <c r="C593" s="8">
        <f>'Données brutes'!J589*Calculatrice!$C$2+'Données brutes'!K589*Calculatrice!$B$2+'Données brutes'!L589+'Données brutes'!N589*Calculatrice!$D$2</f>
        <v>14035</v>
      </c>
      <c r="D593" s="2">
        <f t="shared" si="48"/>
        <v>-57486</v>
      </c>
      <c r="E593" s="8">
        <f>IF(ABS(D593)&lt;'Le jeu'!$E$6*1000,D593,SIGN(D593)*'Le jeu'!$E$6*1000)</f>
        <v>0</v>
      </c>
      <c r="F593" s="8">
        <f t="shared" si="45"/>
        <v>-57486</v>
      </c>
      <c r="G593" s="28">
        <f>IF(F593&lt;0,'Le jeu'!$E$7*INT(Calculatrice!F593/1000),0)</f>
        <v>0</v>
      </c>
      <c r="H593" s="8">
        <f t="shared" si="46"/>
        <v>-57486</v>
      </c>
      <c r="I593" s="28"/>
      <c r="J593" s="2">
        <f t="shared" si="47"/>
        <v>-57486</v>
      </c>
      <c r="K593" s="28">
        <f t="shared" si="49"/>
        <v>-57486</v>
      </c>
    </row>
    <row r="594" spans="1:11" x14ac:dyDescent="0.25">
      <c r="A594" s="3">
        <f>'Données brutes'!A590+'Données brutes'!B590</f>
        <v>43144.25</v>
      </c>
      <c r="B594" s="2">
        <f>'Données brutes'!C590*$E$2</f>
        <v>73562</v>
      </c>
      <c r="C594" s="8">
        <f>'Données brutes'!J590*Calculatrice!$C$2+'Données brutes'!K590*Calculatrice!$B$2+'Données brutes'!L590+'Données brutes'!N590*Calculatrice!$D$2</f>
        <v>14519</v>
      </c>
      <c r="D594" s="2">
        <f t="shared" si="48"/>
        <v>-59043</v>
      </c>
      <c r="E594" s="8">
        <f>IF(ABS(D594)&lt;'Le jeu'!$E$6*1000,D594,SIGN(D594)*'Le jeu'!$E$6*1000)</f>
        <v>0</v>
      </c>
      <c r="F594" s="8">
        <f t="shared" si="45"/>
        <v>-59043</v>
      </c>
      <c r="G594" s="28">
        <f>IF(F594&lt;0,'Le jeu'!$E$7*INT(Calculatrice!F594/1000),0)</f>
        <v>0</v>
      </c>
      <c r="H594" s="8">
        <f t="shared" si="46"/>
        <v>-59043</v>
      </c>
      <c r="I594" s="28"/>
      <c r="J594" s="2">
        <f t="shared" si="47"/>
        <v>-59043</v>
      </c>
      <c r="K594" s="28">
        <f t="shared" si="49"/>
        <v>-59043</v>
      </c>
    </row>
    <row r="595" spans="1:11" x14ac:dyDescent="0.25">
      <c r="A595" s="3">
        <f>'Données brutes'!A591+'Données brutes'!B591</f>
        <v>43144.270833333336</v>
      </c>
      <c r="B595" s="2">
        <f>'Données brutes'!C591*$E$2</f>
        <v>77554</v>
      </c>
      <c r="C595" s="8">
        <f>'Données brutes'!J591*Calculatrice!$C$2+'Données brutes'!K591*Calculatrice!$B$2+'Données brutes'!L591+'Données brutes'!N591*Calculatrice!$D$2</f>
        <v>15497</v>
      </c>
      <c r="D595" s="2">
        <f t="shared" si="48"/>
        <v>-62057</v>
      </c>
      <c r="E595" s="8">
        <f>IF(ABS(D595)&lt;'Le jeu'!$E$6*1000,D595,SIGN(D595)*'Le jeu'!$E$6*1000)</f>
        <v>0</v>
      </c>
      <c r="F595" s="8">
        <f t="shared" si="45"/>
        <v>-62057</v>
      </c>
      <c r="G595" s="28">
        <f>IF(F595&lt;0,'Le jeu'!$E$7*INT(Calculatrice!F595/1000),0)</f>
        <v>0</v>
      </c>
      <c r="H595" s="8">
        <f t="shared" si="46"/>
        <v>-62057</v>
      </c>
      <c r="I595" s="28"/>
      <c r="J595" s="2">
        <f t="shared" si="47"/>
        <v>-62057</v>
      </c>
      <c r="K595" s="28">
        <f t="shared" si="49"/>
        <v>-62057</v>
      </c>
    </row>
    <row r="596" spans="1:11" x14ac:dyDescent="0.25">
      <c r="A596" s="3">
        <f>'Données brutes'!A592+'Données brutes'!B592</f>
        <v>43144.291666666664</v>
      </c>
      <c r="B596" s="2">
        <f>'Données brutes'!C592*$E$2</f>
        <v>80860</v>
      </c>
      <c r="C596" s="8">
        <f>'Données brutes'!J592*Calculatrice!$C$2+'Données brutes'!K592*Calculatrice!$B$2+'Données brutes'!L592+'Données brutes'!N592*Calculatrice!$D$2</f>
        <v>18504</v>
      </c>
      <c r="D596" s="2">
        <f t="shared" si="48"/>
        <v>-62356</v>
      </c>
      <c r="E596" s="8">
        <f>IF(ABS(D596)&lt;'Le jeu'!$E$6*1000,D596,SIGN(D596)*'Le jeu'!$E$6*1000)</f>
        <v>0</v>
      </c>
      <c r="F596" s="8">
        <f t="shared" si="45"/>
        <v>-62356</v>
      </c>
      <c r="G596" s="28">
        <f>IF(F596&lt;0,'Le jeu'!$E$7*INT(Calculatrice!F596/1000),0)</f>
        <v>0</v>
      </c>
      <c r="H596" s="8">
        <f t="shared" si="46"/>
        <v>-62356</v>
      </c>
      <c r="I596" s="28"/>
      <c r="J596" s="2">
        <f t="shared" si="47"/>
        <v>-62356</v>
      </c>
      <c r="K596" s="28">
        <f t="shared" si="49"/>
        <v>-62356</v>
      </c>
    </row>
    <row r="597" spans="1:11" x14ac:dyDescent="0.25">
      <c r="A597" s="3">
        <f>'Données brutes'!A593+'Données brutes'!B593</f>
        <v>43144.3125</v>
      </c>
      <c r="B597" s="2">
        <f>'Données brutes'!C593*$E$2</f>
        <v>83923</v>
      </c>
      <c r="C597" s="8">
        <f>'Données brutes'!J593*Calculatrice!$C$2+'Données brutes'!K593*Calculatrice!$B$2+'Données brutes'!L593+'Données brutes'!N593*Calculatrice!$D$2</f>
        <v>20442</v>
      </c>
      <c r="D597" s="2">
        <f t="shared" si="48"/>
        <v>-63481</v>
      </c>
      <c r="E597" s="8">
        <f>IF(ABS(D597)&lt;'Le jeu'!$E$6*1000,D597,SIGN(D597)*'Le jeu'!$E$6*1000)</f>
        <v>0</v>
      </c>
      <c r="F597" s="8">
        <f t="shared" si="45"/>
        <v>-63481</v>
      </c>
      <c r="G597" s="28">
        <f>IF(F597&lt;0,'Le jeu'!$E$7*INT(Calculatrice!F597/1000),0)</f>
        <v>0</v>
      </c>
      <c r="H597" s="8">
        <f t="shared" si="46"/>
        <v>-63481</v>
      </c>
      <c r="I597" s="28"/>
      <c r="J597" s="2">
        <f t="shared" si="47"/>
        <v>-63481</v>
      </c>
      <c r="K597" s="28">
        <f t="shared" si="49"/>
        <v>-63481</v>
      </c>
    </row>
    <row r="598" spans="1:11" x14ac:dyDescent="0.25">
      <c r="A598" s="3">
        <f>'Données brutes'!A594+'Données brutes'!B594</f>
        <v>43144.333333333336</v>
      </c>
      <c r="B598" s="2">
        <f>'Données brutes'!C594*$E$2</f>
        <v>84787</v>
      </c>
      <c r="C598" s="8">
        <f>'Données brutes'!J594*Calculatrice!$C$2+'Données brutes'!K594*Calculatrice!$B$2+'Données brutes'!L594+'Données brutes'!N594*Calculatrice!$D$2</f>
        <v>21271</v>
      </c>
      <c r="D598" s="2">
        <f t="shared" si="48"/>
        <v>-63516</v>
      </c>
      <c r="E598" s="8">
        <f>IF(ABS(D598)&lt;'Le jeu'!$E$6*1000,D598,SIGN(D598)*'Le jeu'!$E$6*1000)</f>
        <v>0</v>
      </c>
      <c r="F598" s="8">
        <f t="shared" si="45"/>
        <v>-63516</v>
      </c>
      <c r="G598" s="28">
        <f>IF(F598&lt;0,'Le jeu'!$E$7*INT(Calculatrice!F598/1000),0)</f>
        <v>0</v>
      </c>
      <c r="H598" s="8">
        <f t="shared" si="46"/>
        <v>-63516</v>
      </c>
      <c r="I598" s="28"/>
      <c r="J598" s="2">
        <f t="shared" si="47"/>
        <v>-63516</v>
      </c>
      <c r="K598" s="28">
        <f t="shared" si="49"/>
        <v>-63516</v>
      </c>
    </row>
    <row r="599" spans="1:11" x14ac:dyDescent="0.25">
      <c r="A599" s="3">
        <f>'Données brutes'!A595+'Données brutes'!B595</f>
        <v>43144.354166666664</v>
      </c>
      <c r="B599" s="2">
        <f>'Données brutes'!C595*$E$2</f>
        <v>85248</v>
      </c>
      <c r="C599" s="8">
        <f>'Données brutes'!J595*Calculatrice!$C$2+'Données brutes'!K595*Calculatrice!$B$2+'Données brutes'!L595+'Données brutes'!N595*Calculatrice!$D$2</f>
        <v>22158</v>
      </c>
      <c r="D599" s="2">
        <f t="shared" si="48"/>
        <v>-63090</v>
      </c>
      <c r="E599" s="8">
        <f>IF(ABS(D599)&lt;'Le jeu'!$E$6*1000,D599,SIGN(D599)*'Le jeu'!$E$6*1000)</f>
        <v>0</v>
      </c>
      <c r="F599" s="8">
        <f t="shared" si="45"/>
        <v>-63090</v>
      </c>
      <c r="G599" s="28">
        <f>IF(F599&lt;0,'Le jeu'!$E$7*INT(Calculatrice!F599/1000),0)</f>
        <v>0</v>
      </c>
      <c r="H599" s="8">
        <f t="shared" si="46"/>
        <v>-63090</v>
      </c>
      <c r="I599" s="28"/>
      <c r="J599" s="2">
        <f t="shared" si="47"/>
        <v>-63090</v>
      </c>
      <c r="K599" s="28">
        <f t="shared" si="49"/>
        <v>-63090</v>
      </c>
    </row>
    <row r="600" spans="1:11" x14ac:dyDescent="0.25">
      <c r="A600" s="3">
        <f>'Données brutes'!A596+'Données brutes'!B596</f>
        <v>43144.375</v>
      </c>
      <c r="B600" s="2">
        <f>'Données brutes'!C596*$E$2</f>
        <v>85664</v>
      </c>
      <c r="C600" s="8">
        <f>'Données brutes'!J596*Calculatrice!$C$2+'Données brutes'!K596*Calculatrice!$B$2+'Données brutes'!L596+'Données brutes'!N596*Calculatrice!$D$2</f>
        <v>22395</v>
      </c>
      <c r="D600" s="2">
        <f t="shared" si="48"/>
        <v>-63269</v>
      </c>
      <c r="E600" s="8">
        <f>IF(ABS(D600)&lt;'Le jeu'!$E$6*1000,D600,SIGN(D600)*'Le jeu'!$E$6*1000)</f>
        <v>0</v>
      </c>
      <c r="F600" s="8">
        <f t="shared" si="45"/>
        <v>-63269</v>
      </c>
      <c r="G600" s="28">
        <f>IF(F600&lt;0,'Le jeu'!$E$7*INT(Calculatrice!F600/1000),0)</f>
        <v>0</v>
      </c>
      <c r="H600" s="8">
        <f t="shared" si="46"/>
        <v>-63269</v>
      </c>
      <c r="I600" s="28"/>
      <c r="J600" s="2">
        <f t="shared" si="47"/>
        <v>-63269</v>
      </c>
      <c r="K600" s="28">
        <f t="shared" si="49"/>
        <v>-63269</v>
      </c>
    </row>
    <row r="601" spans="1:11" x14ac:dyDescent="0.25">
      <c r="A601" s="3">
        <f>'Données brutes'!A597+'Données brutes'!B597</f>
        <v>43144.395833333336</v>
      </c>
      <c r="B601" s="2">
        <f>'Données brutes'!C597*$E$2</f>
        <v>85835</v>
      </c>
      <c r="C601" s="8">
        <f>'Données brutes'!J597*Calculatrice!$C$2+'Données brutes'!K597*Calculatrice!$B$2+'Données brutes'!L597+'Données brutes'!N597*Calculatrice!$D$2</f>
        <v>22179</v>
      </c>
      <c r="D601" s="2">
        <f t="shared" si="48"/>
        <v>-63656</v>
      </c>
      <c r="E601" s="8">
        <f>IF(ABS(D601)&lt;'Le jeu'!$E$6*1000,D601,SIGN(D601)*'Le jeu'!$E$6*1000)</f>
        <v>0</v>
      </c>
      <c r="F601" s="8">
        <f t="shared" si="45"/>
        <v>-63656</v>
      </c>
      <c r="G601" s="28">
        <f>IF(F601&lt;0,'Le jeu'!$E$7*INT(Calculatrice!F601/1000),0)</f>
        <v>0</v>
      </c>
      <c r="H601" s="8">
        <f t="shared" si="46"/>
        <v>-63656</v>
      </c>
      <c r="I601" s="28"/>
      <c r="J601" s="2">
        <f t="shared" si="47"/>
        <v>-63656</v>
      </c>
      <c r="K601" s="28">
        <f t="shared" si="49"/>
        <v>-63656</v>
      </c>
    </row>
    <row r="602" spans="1:11" x14ac:dyDescent="0.25">
      <c r="A602" s="3">
        <f>'Données brutes'!A598+'Données brutes'!B598</f>
        <v>43144.416666666664</v>
      </c>
      <c r="B602" s="2">
        <f>'Données brutes'!C598*$E$2</f>
        <v>85409</v>
      </c>
      <c r="C602" s="8">
        <f>'Données brutes'!J598*Calculatrice!$C$2+'Données brutes'!K598*Calculatrice!$B$2+'Données brutes'!L598+'Données brutes'!N598*Calculatrice!$D$2</f>
        <v>21575</v>
      </c>
      <c r="D602" s="2">
        <f t="shared" si="48"/>
        <v>-63834</v>
      </c>
      <c r="E602" s="8">
        <f>IF(ABS(D602)&lt;'Le jeu'!$E$6*1000,D602,SIGN(D602)*'Le jeu'!$E$6*1000)</f>
        <v>0</v>
      </c>
      <c r="F602" s="8">
        <f t="shared" si="45"/>
        <v>-63834</v>
      </c>
      <c r="G602" s="28">
        <f>IF(F602&lt;0,'Le jeu'!$E$7*INT(Calculatrice!F602/1000),0)</f>
        <v>0</v>
      </c>
      <c r="H602" s="8">
        <f t="shared" si="46"/>
        <v>-63834</v>
      </c>
      <c r="I602" s="28"/>
      <c r="J602" s="2">
        <f t="shared" si="47"/>
        <v>-63834</v>
      </c>
      <c r="K602" s="28">
        <f t="shared" si="49"/>
        <v>-63834</v>
      </c>
    </row>
    <row r="603" spans="1:11" x14ac:dyDescent="0.25">
      <c r="A603" s="3">
        <f>'Données brutes'!A599+'Données brutes'!B599</f>
        <v>43144.4375</v>
      </c>
      <c r="B603" s="2">
        <f>'Données brutes'!C599*$E$2</f>
        <v>85050</v>
      </c>
      <c r="C603" s="8">
        <f>'Données brutes'!J599*Calculatrice!$C$2+'Données brutes'!K599*Calculatrice!$B$2+'Données brutes'!L599+'Données brutes'!N599*Calculatrice!$D$2</f>
        <v>21451</v>
      </c>
      <c r="D603" s="2">
        <f t="shared" si="48"/>
        <v>-63599</v>
      </c>
      <c r="E603" s="8">
        <f>IF(ABS(D603)&lt;'Le jeu'!$E$6*1000,D603,SIGN(D603)*'Le jeu'!$E$6*1000)</f>
        <v>0</v>
      </c>
      <c r="F603" s="8">
        <f t="shared" si="45"/>
        <v>-63599</v>
      </c>
      <c r="G603" s="28">
        <f>IF(F603&lt;0,'Le jeu'!$E$7*INT(Calculatrice!F603/1000),0)</f>
        <v>0</v>
      </c>
      <c r="H603" s="8">
        <f t="shared" si="46"/>
        <v>-63599</v>
      </c>
      <c r="I603" s="28"/>
      <c r="J603" s="2">
        <f t="shared" si="47"/>
        <v>-63599</v>
      </c>
      <c r="K603" s="28">
        <f t="shared" si="49"/>
        <v>-63599</v>
      </c>
    </row>
    <row r="604" spans="1:11" x14ac:dyDescent="0.25">
      <c r="A604" s="3">
        <f>'Données brutes'!A600+'Données brutes'!B600</f>
        <v>43144.458333333336</v>
      </c>
      <c r="B604" s="2">
        <f>'Données brutes'!C600*$E$2</f>
        <v>84902</v>
      </c>
      <c r="C604" s="8">
        <f>'Données brutes'!J600*Calculatrice!$C$2+'Données brutes'!K600*Calculatrice!$B$2+'Données brutes'!L600+'Données brutes'!N600*Calculatrice!$D$2</f>
        <v>21053</v>
      </c>
      <c r="D604" s="2">
        <f t="shared" si="48"/>
        <v>-63849</v>
      </c>
      <c r="E604" s="8">
        <f>IF(ABS(D604)&lt;'Le jeu'!$E$6*1000,D604,SIGN(D604)*'Le jeu'!$E$6*1000)</f>
        <v>0</v>
      </c>
      <c r="F604" s="8">
        <f t="shared" si="45"/>
        <v>-63849</v>
      </c>
      <c r="G604" s="28">
        <f>IF(F604&lt;0,'Le jeu'!$E$7*INT(Calculatrice!F604/1000),0)</f>
        <v>0</v>
      </c>
      <c r="H604" s="8">
        <f t="shared" si="46"/>
        <v>-63849</v>
      </c>
      <c r="I604" s="28"/>
      <c r="J604" s="2">
        <f t="shared" si="47"/>
        <v>-63849</v>
      </c>
      <c r="K604" s="28">
        <f t="shared" si="49"/>
        <v>-63849</v>
      </c>
    </row>
    <row r="605" spans="1:11" x14ac:dyDescent="0.25">
      <c r="A605" s="3">
        <f>'Données brutes'!A601+'Données brutes'!B601</f>
        <v>43144.479166666664</v>
      </c>
      <c r="B605" s="2">
        <f>'Données brutes'!C601*$E$2</f>
        <v>85117</v>
      </c>
      <c r="C605" s="8">
        <f>'Données brutes'!J601*Calculatrice!$C$2+'Données brutes'!K601*Calculatrice!$B$2+'Données brutes'!L601+'Données brutes'!N601*Calculatrice!$D$2</f>
        <v>21594</v>
      </c>
      <c r="D605" s="2">
        <f t="shared" si="48"/>
        <v>-63523</v>
      </c>
      <c r="E605" s="8">
        <f>IF(ABS(D605)&lt;'Le jeu'!$E$6*1000,D605,SIGN(D605)*'Le jeu'!$E$6*1000)</f>
        <v>0</v>
      </c>
      <c r="F605" s="8">
        <f t="shared" si="45"/>
        <v>-63523</v>
      </c>
      <c r="G605" s="28">
        <f>IF(F605&lt;0,'Le jeu'!$E$7*INT(Calculatrice!F605/1000),0)</f>
        <v>0</v>
      </c>
      <c r="H605" s="8">
        <f t="shared" si="46"/>
        <v>-63523</v>
      </c>
      <c r="I605" s="28"/>
      <c r="J605" s="2">
        <f t="shared" si="47"/>
        <v>-63523</v>
      </c>
      <c r="K605" s="28">
        <f t="shared" si="49"/>
        <v>-63523</v>
      </c>
    </row>
    <row r="606" spans="1:11" x14ac:dyDescent="0.25">
      <c r="A606" s="3">
        <f>'Données brutes'!A602+'Données brutes'!B602</f>
        <v>43144.5</v>
      </c>
      <c r="B606" s="2">
        <f>'Données brutes'!C602*$E$2</f>
        <v>85084</v>
      </c>
      <c r="C606" s="8">
        <f>'Données brutes'!J602*Calculatrice!$C$2+'Données brutes'!K602*Calculatrice!$B$2+'Données brutes'!L602+'Données brutes'!N602*Calculatrice!$D$2</f>
        <v>21653</v>
      </c>
      <c r="D606" s="2">
        <f t="shared" si="48"/>
        <v>-63431</v>
      </c>
      <c r="E606" s="8">
        <f>IF(ABS(D606)&lt;'Le jeu'!$E$6*1000,D606,SIGN(D606)*'Le jeu'!$E$6*1000)</f>
        <v>0</v>
      </c>
      <c r="F606" s="8">
        <f t="shared" si="45"/>
        <v>-63431</v>
      </c>
      <c r="G606" s="28">
        <f>IF(F606&lt;0,'Le jeu'!$E$7*INT(Calculatrice!F606/1000),0)</f>
        <v>0</v>
      </c>
      <c r="H606" s="8">
        <f t="shared" si="46"/>
        <v>-63431</v>
      </c>
      <c r="I606" s="28"/>
      <c r="J606" s="2">
        <f t="shared" si="47"/>
        <v>-63431</v>
      </c>
      <c r="K606" s="28">
        <f t="shared" si="49"/>
        <v>-63431</v>
      </c>
    </row>
    <row r="607" spans="1:11" x14ac:dyDescent="0.25">
      <c r="A607" s="3">
        <f>'Données brutes'!A603+'Données brutes'!B603</f>
        <v>43144.520833333336</v>
      </c>
      <c r="B607" s="2">
        <f>'Données brutes'!C603*$E$2</f>
        <v>84524</v>
      </c>
      <c r="C607" s="8">
        <f>'Données brutes'!J603*Calculatrice!$C$2+'Données brutes'!K603*Calculatrice!$B$2+'Données brutes'!L603+'Données brutes'!N603*Calculatrice!$D$2</f>
        <v>21113</v>
      </c>
      <c r="D607" s="2">
        <f t="shared" si="48"/>
        <v>-63411</v>
      </c>
      <c r="E607" s="8">
        <f>IF(ABS(D607)&lt;'Le jeu'!$E$6*1000,D607,SIGN(D607)*'Le jeu'!$E$6*1000)</f>
        <v>0</v>
      </c>
      <c r="F607" s="8">
        <f t="shared" si="45"/>
        <v>-63411</v>
      </c>
      <c r="G607" s="28">
        <f>IF(F607&lt;0,'Le jeu'!$E$7*INT(Calculatrice!F607/1000),0)</f>
        <v>0</v>
      </c>
      <c r="H607" s="8">
        <f t="shared" si="46"/>
        <v>-63411</v>
      </c>
      <c r="I607" s="28"/>
      <c r="J607" s="2">
        <f t="shared" si="47"/>
        <v>-63411</v>
      </c>
      <c r="K607" s="28">
        <f t="shared" si="49"/>
        <v>-63411</v>
      </c>
    </row>
    <row r="608" spans="1:11" x14ac:dyDescent="0.25">
      <c r="A608" s="3">
        <f>'Données brutes'!A604+'Données brutes'!B604</f>
        <v>43144.541666666664</v>
      </c>
      <c r="B608" s="2">
        <f>'Données brutes'!C604*$E$2</f>
        <v>84574</v>
      </c>
      <c r="C608" s="8">
        <f>'Données brutes'!J604*Calculatrice!$C$2+'Données brutes'!K604*Calculatrice!$B$2+'Données brutes'!L604+'Données brutes'!N604*Calculatrice!$D$2</f>
        <v>21513</v>
      </c>
      <c r="D608" s="2">
        <f t="shared" si="48"/>
        <v>-63061</v>
      </c>
      <c r="E608" s="8">
        <f>IF(ABS(D608)&lt;'Le jeu'!$E$6*1000,D608,SIGN(D608)*'Le jeu'!$E$6*1000)</f>
        <v>0</v>
      </c>
      <c r="F608" s="8">
        <f t="shared" si="45"/>
        <v>-63061</v>
      </c>
      <c r="G608" s="28">
        <f>IF(F608&lt;0,'Le jeu'!$E$7*INT(Calculatrice!F608/1000),0)</f>
        <v>0</v>
      </c>
      <c r="H608" s="8">
        <f t="shared" si="46"/>
        <v>-63061</v>
      </c>
      <c r="I608" s="28"/>
      <c r="J608" s="2">
        <f t="shared" si="47"/>
        <v>-63061</v>
      </c>
      <c r="K608" s="28">
        <f t="shared" si="49"/>
        <v>-63061</v>
      </c>
    </row>
    <row r="609" spans="1:11" x14ac:dyDescent="0.25">
      <c r="A609" s="3">
        <f>'Données brutes'!A605+'Données brutes'!B605</f>
        <v>43144.5625</v>
      </c>
      <c r="B609" s="2">
        <f>'Données brutes'!C605*$E$2</f>
        <v>83472</v>
      </c>
      <c r="C609" s="8">
        <f>'Données brutes'!J605*Calculatrice!$C$2+'Données brutes'!K605*Calculatrice!$B$2+'Données brutes'!L605+'Données brutes'!N605*Calculatrice!$D$2</f>
        <v>19925</v>
      </c>
      <c r="D609" s="2">
        <f t="shared" si="48"/>
        <v>-63547</v>
      </c>
      <c r="E609" s="8">
        <f>IF(ABS(D609)&lt;'Le jeu'!$E$6*1000,D609,SIGN(D609)*'Le jeu'!$E$6*1000)</f>
        <v>0</v>
      </c>
      <c r="F609" s="8">
        <f t="shared" si="45"/>
        <v>-63547</v>
      </c>
      <c r="G609" s="28">
        <f>IF(F609&lt;0,'Le jeu'!$E$7*INT(Calculatrice!F609/1000),0)</f>
        <v>0</v>
      </c>
      <c r="H609" s="8">
        <f t="shared" si="46"/>
        <v>-63547</v>
      </c>
      <c r="I609" s="28"/>
      <c r="J609" s="2">
        <f t="shared" si="47"/>
        <v>-63547</v>
      </c>
      <c r="K609" s="28">
        <f t="shared" si="49"/>
        <v>-63547</v>
      </c>
    </row>
    <row r="610" spans="1:11" x14ac:dyDescent="0.25">
      <c r="A610" s="3">
        <f>'Données brutes'!A606+'Données brutes'!B606</f>
        <v>43144.583333333336</v>
      </c>
      <c r="B610" s="2">
        <f>'Données brutes'!C606*$E$2</f>
        <v>82434</v>
      </c>
      <c r="C610" s="8">
        <f>'Données brutes'!J606*Calculatrice!$C$2+'Données brutes'!K606*Calculatrice!$B$2+'Données brutes'!L606+'Données brutes'!N606*Calculatrice!$D$2</f>
        <v>19290</v>
      </c>
      <c r="D610" s="2">
        <f t="shared" si="48"/>
        <v>-63144</v>
      </c>
      <c r="E610" s="8">
        <f>IF(ABS(D610)&lt;'Le jeu'!$E$6*1000,D610,SIGN(D610)*'Le jeu'!$E$6*1000)</f>
        <v>0</v>
      </c>
      <c r="F610" s="8">
        <f t="shared" si="45"/>
        <v>-63144</v>
      </c>
      <c r="G610" s="28">
        <f>IF(F610&lt;0,'Le jeu'!$E$7*INT(Calculatrice!F610/1000),0)</f>
        <v>0</v>
      </c>
      <c r="H610" s="8">
        <f t="shared" si="46"/>
        <v>-63144</v>
      </c>
      <c r="I610" s="28"/>
      <c r="J610" s="2">
        <f t="shared" si="47"/>
        <v>-63144</v>
      </c>
      <c r="K610" s="28">
        <f t="shared" si="49"/>
        <v>-63144</v>
      </c>
    </row>
    <row r="611" spans="1:11" x14ac:dyDescent="0.25">
      <c r="A611" s="3">
        <f>'Données brutes'!A607+'Données brutes'!B607</f>
        <v>43144.604166666664</v>
      </c>
      <c r="B611" s="2">
        <f>'Données brutes'!C607*$E$2</f>
        <v>81696</v>
      </c>
      <c r="C611" s="8">
        <f>'Données brutes'!J607*Calculatrice!$C$2+'Données brutes'!K607*Calculatrice!$B$2+'Données brutes'!L607+'Données brutes'!N607*Calculatrice!$D$2</f>
        <v>18874</v>
      </c>
      <c r="D611" s="2">
        <f t="shared" si="48"/>
        <v>-62822</v>
      </c>
      <c r="E611" s="8">
        <f>IF(ABS(D611)&lt;'Le jeu'!$E$6*1000,D611,SIGN(D611)*'Le jeu'!$E$6*1000)</f>
        <v>0</v>
      </c>
      <c r="F611" s="8">
        <f t="shared" si="45"/>
        <v>-62822</v>
      </c>
      <c r="G611" s="28">
        <f>IF(F611&lt;0,'Le jeu'!$E$7*INT(Calculatrice!F611/1000),0)</f>
        <v>0</v>
      </c>
      <c r="H611" s="8">
        <f t="shared" si="46"/>
        <v>-62822</v>
      </c>
      <c r="I611" s="28"/>
      <c r="J611" s="2">
        <f t="shared" si="47"/>
        <v>-62822</v>
      </c>
      <c r="K611" s="28">
        <f t="shared" si="49"/>
        <v>-62822</v>
      </c>
    </row>
    <row r="612" spans="1:11" x14ac:dyDescent="0.25">
      <c r="A612" s="3">
        <f>'Données brutes'!A608+'Données brutes'!B608</f>
        <v>43144.625</v>
      </c>
      <c r="B612" s="2">
        <f>'Données brutes'!C608*$E$2</f>
        <v>80261</v>
      </c>
      <c r="C612" s="8">
        <f>'Données brutes'!J608*Calculatrice!$C$2+'Données brutes'!K608*Calculatrice!$B$2+'Données brutes'!L608+'Données brutes'!N608*Calculatrice!$D$2</f>
        <v>17817</v>
      </c>
      <c r="D612" s="2">
        <f t="shared" si="48"/>
        <v>-62444</v>
      </c>
      <c r="E612" s="8">
        <f>IF(ABS(D612)&lt;'Le jeu'!$E$6*1000,D612,SIGN(D612)*'Le jeu'!$E$6*1000)</f>
        <v>0</v>
      </c>
      <c r="F612" s="8">
        <f t="shared" si="45"/>
        <v>-62444</v>
      </c>
      <c r="G612" s="28">
        <f>IF(F612&lt;0,'Le jeu'!$E$7*INT(Calculatrice!F612/1000),0)</f>
        <v>0</v>
      </c>
      <c r="H612" s="8">
        <f t="shared" si="46"/>
        <v>-62444</v>
      </c>
      <c r="I612" s="28"/>
      <c r="J612" s="2">
        <f t="shared" si="47"/>
        <v>-62444</v>
      </c>
      <c r="K612" s="28">
        <f t="shared" si="49"/>
        <v>-62444</v>
      </c>
    </row>
    <row r="613" spans="1:11" x14ac:dyDescent="0.25">
      <c r="A613" s="3">
        <f>'Données brutes'!A609+'Données brutes'!B609</f>
        <v>43144.645833333336</v>
      </c>
      <c r="B613" s="2">
        <f>'Données brutes'!C609*$E$2</f>
        <v>79625</v>
      </c>
      <c r="C613" s="8">
        <f>'Données brutes'!J609*Calculatrice!$C$2+'Données brutes'!K609*Calculatrice!$B$2+'Données brutes'!L609+'Données brutes'!N609*Calculatrice!$D$2</f>
        <v>17688</v>
      </c>
      <c r="D613" s="2">
        <f t="shared" si="48"/>
        <v>-61937</v>
      </c>
      <c r="E613" s="8">
        <f>IF(ABS(D613)&lt;'Le jeu'!$E$6*1000,D613,SIGN(D613)*'Le jeu'!$E$6*1000)</f>
        <v>0</v>
      </c>
      <c r="F613" s="8">
        <f t="shared" si="45"/>
        <v>-61937</v>
      </c>
      <c r="G613" s="28">
        <f>IF(F613&lt;0,'Le jeu'!$E$7*INT(Calculatrice!F613/1000),0)</f>
        <v>0</v>
      </c>
      <c r="H613" s="8">
        <f t="shared" si="46"/>
        <v>-61937</v>
      </c>
      <c r="I613" s="28"/>
      <c r="J613" s="2">
        <f t="shared" si="47"/>
        <v>-61937</v>
      </c>
      <c r="K613" s="28">
        <f t="shared" si="49"/>
        <v>-61937</v>
      </c>
    </row>
    <row r="614" spans="1:11" x14ac:dyDescent="0.25">
      <c r="A614" s="3">
        <f>'Données brutes'!A610+'Données brutes'!B610</f>
        <v>43144.666666666664</v>
      </c>
      <c r="B614" s="2">
        <f>'Données brutes'!C610*$E$2</f>
        <v>79112</v>
      </c>
      <c r="C614" s="8">
        <f>'Données brutes'!J610*Calculatrice!$C$2+'Données brutes'!K610*Calculatrice!$B$2+'Données brutes'!L610+'Données brutes'!N610*Calculatrice!$D$2</f>
        <v>17187</v>
      </c>
      <c r="D614" s="2">
        <f t="shared" si="48"/>
        <v>-61925</v>
      </c>
      <c r="E614" s="8">
        <f>IF(ABS(D614)&lt;'Le jeu'!$E$6*1000,D614,SIGN(D614)*'Le jeu'!$E$6*1000)</f>
        <v>0</v>
      </c>
      <c r="F614" s="8">
        <f t="shared" si="45"/>
        <v>-61925</v>
      </c>
      <c r="G614" s="28">
        <f>IF(F614&lt;0,'Le jeu'!$E$7*INT(Calculatrice!F614/1000),0)</f>
        <v>0</v>
      </c>
      <c r="H614" s="8">
        <f t="shared" si="46"/>
        <v>-61925</v>
      </c>
      <c r="I614" s="28"/>
      <c r="J614" s="2">
        <f t="shared" si="47"/>
        <v>-61925</v>
      </c>
      <c r="K614" s="28">
        <f t="shared" si="49"/>
        <v>-61925</v>
      </c>
    </row>
    <row r="615" spans="1:11" x14ac:dyDescent="0.25">
      <c r="A615" s="3">
        <f>'Données brutes'!A611+'Données brutes'!B611</f>
        <v>43144.6875</v>
      </c>
      <c r="B615" s="2">
        <f>'Données brutes'!C611*$E$2</f>
        <v>78724</v>
      </c>
      <c r="C615" s="8">
        <f>'Données brutes'!J611*Calculatrice!$C$2+'Données brutes'!K611*Calculatrice!$B$2+'Données brutes'!L611+'Données brutes'!N611*Calculatrice!$D$2</f>
        <v>16977</v>
      </c>
      <c r="D615" s="2">
        <f t="shared" si="48"/>
        <v>-61747</v>
      </c>
      <c r="E615" s="8">
        <f>IF(ABS(D615)&lt;'Le jeu'!$E$6*1000,D615,SIGN(D615)*'Le jeu'!$E$6*1000)</f>
        <v>0</v>
      </c>
      <c r="F615" s="8">
        <f t="shared" ref="F615:F678" si="50">D615-E615</f>
        <v>-61747</v>
      </c>
      <c r="G615" s="28">
        <f>IF(F615&lt;0,'Le jeu'!$E$7*INT(Calculatrice!F615/1000),0)</f>
        <v>0</v>
      </c>
      <c r="H615" s="8">
        <f t="shared" ref="H615:H678" si="51">F615-G615</f>
        <v>-61747</v>
      </c>
      <c r="I615" s="28"/>
      <c r="J615" s="2">
        <f t="shared" ref="J615:J678" si="52">H615-(I615-I616)*1000000/0.5</f>
        <v>-61747</v>
      </c>
      <c r="K615" s="28">
        <f t="shared" si="49"/>
        <v>-61747</v>
      </c>
    </row>
    <row r="616" spans="1:11" x14ac:dyDescent="0.25">
      <c r="A616" s="3">
        <f>'Données brutes'!A612+'Données brutes'!B612</f>
        <v>43144.708333333336</v>
      </c>
      <c r="B616" s="2">
        <f>'Données brutes'!C612*$E$2</f>
        <v>78690</v>
      </c>
      <c r="C616" s="8">
        <f>'Données brutes'!J612*Calculatrice!$C$2+'Données brutes'!K612*Calculatrice!$B$2+'Données brutes'!L612+'Données brutes'!N612*Calculatrice!$D$2</f>
        <v>16919</v>
      </c>
      <c r="D616" s="2">
        <f t="shared" si="48"/>
        <v>-61771</v>
      </c>
      <c r="E616" s="8">
        <f>IF(ABS(D616)&lt;'Le jeu'!$E$6*1000,D616,SIGN(D616)*'Le jeu'!$E$6*1000)</f>
        <v>0</v>
      </c>
      <c r="F616" s="8">
        <f t="shared" si="50"/>
        <v>-61771</v>
      </c>
      <c r="G616" s="28">
        <f>IF(F616&lt;0,'Le jeu'!$E$7*INT(Calculatrice!F616/1000),0)</f>
        <v>0</v>
      </c>
      <c r="H616" s="8">
        <f t="shared" si="51"/>
        <v>-61771</v>
      </c>
      <c r="I616" s="28"/>
      <c r="J616" s="2">
        <f t="shared" si="52"/>
        <v>-61771</v>
      </c>
      <c r="K616" s="28">
        <f t="shared" si="49"/>
        <v>-61771</v>
      </c>
    </row>
    <row r="617" spans="1:11" x14ac:dyDescent="0.25">
      <c r="A617" s="3">
        <f>'Données brutes'!A613+'Données brutes'!B613</f>
        <v>43144.729166666664</v>
      </c>
      <c r="B617" s="2">
        <f>'Données brutes'!C613*$E$2</f>
        <v>79242</v>
      </c>
      <c r="C617" s="8">
        <f>'Données brutes'!J613*Calculatrice!$C$2+'Données brutes'!K613*Calculatrice!$B$2+'Données brutes'!L613+'Données brutes'!N613*Calculatrice!$D$2</f>
        <v>15755</v>
      </c>
      <c r="D617" s="2">
        <f t="shared" si="48"/>
        <v>-63487</v>
      </c>
      <c r="E617" s="8">
        <f>IF(ABS(D617)&lt;'Le jeu'!$E$6*1000,D617,SIGN(D617)*'Le jeu'!$E$6*1000)</f>
        <v>0</v>
      </c>
      <c r="F617" s="8">
        <f t="shared" si="50"/>
        <v>-63487</v>
      </c>
      <c r="G617" s="28">
        <f>IF(F617&lt;0,'Le jeu'!$E$7*INT(Calculatrice!F617/1000),0)</f>
        <v>0</v>
      </c>
      <c r="H617" s="8">
        <f t="shared" si="51"/>
        <v>-63487</v>
      </c>
      <c r="I617" s="28"/>
      <c r="J617" s="2">
        <f t="shared" si="52"/>
        <v>-63487</v>
      </c>
      <c r="K617" s="28">
        <f t="shared" si="49"/>
        <v>-63487</v>
      </c>
    </row>
    <row r="618" spans="1:11" x14ac:dyDescent="0.25">
      <c r="A618" s="3">
        <f>'Données brutes'!A614+'Données brutes'!B614</f>
        <v>43144.75</v>
      </c>
      <c r="B618" s="2">
        <f>'Données brutes'!C614*$E$2</f>
        <v>80619</v>
      </c>
      <c r="C618" s="8">
        <f>'Données brutes'!J614*Calculatrice!$C$2+'Données brutes'!K614*Calculatrice!$B$2+'Données brutes'!L614+'Données brutes'!N614*Calculatrice!$D$2</f>
        <v>17267</v>
      </c>
      <c r="D618" s="2">
        <f t="shared" si="48"/>
        <v>-63352</v>
      </c>
      <c r="E618" s="8">
        <f>IF(ABS(D618)&lt;'Le jeu'!$E$6*1000,D618,SIGN(D618)*'Le jeu'!$E$6*1000)</f>
        <v>0</v>
      </c>
      <c r="F618" s="8">
        <f t="shared" si="50"/>
        <v>-63352</v>
      </c>
      <c r="G618" s="28">
        <f>IF(F618&lt;0,'Le jeu'!$E$7*INT(Calculatrice!F618/1000),0)</f>
        <v>0</v>
      </c>
      <c r="H618" s="8">
        <f t="shared" si="51"/>
        <v>-63352</v>
      </c>
      <c r="I618" s="28"/>
      <c r="J618" s="2">
        <f t="shared" si="52"/>
        <v>-63352</v>
      </c>
      <c r="K618" s="28">
        <f t="shared" si="49"/>
        <v>-63352</v>
      </c>
    </row>
    <row r="619" spans="1:11" x14ac:dyDescent="0.25">
      <c r="A619" s="3">
        <f>'Données brutes'!A615+'Données brutes'!B615</f>
        <v>43144.770833333336</v>
      </c>
      <c r="B619" s="2">
        <f>'Données brutes'!C615*$E$2</f>
        <v>83956</v>
      </c>
      <c r="C619" s="8">
        <f>'Données brutes'!J615*Calculatrice!$C$2+'Données brutes'!K615*Calculatrice!$B$2+'Données brutes'!L615+'Données brutes'!N615*Calculatrice!$D$2</f>
        <v>18825</v>
      </c>
      <c r="D619" s="2">
        <f t="shared" si="48"/>
        <v>-65131</v>
      </c>
      <c r="E619" s="8">
        <f>IF(ABS(D619)&lt;'Le jeu'!$E$6*1000,D619,SIGN(D619)*'Le jeu'!$E$6*1000)</f>
        <v>0</v>
      </c>
      <c r="F619" s="8">
        <f t="shared" si="50"/>
        <v>-65131</v>
      </c>
      <c r="G619" s="28">
        <f>IF(F619&lt;0,'Le jeu'!$E$7*INT(Calculatrice!F619/1000),0)</f>
        <v>0</v>
      </c>
      <c r="H619" s="8">
        <f t="shared" si="51"/>
        <v>-65131</v>
      </c>
      <c r="I619" s="28"/>
      <c r="J619" s="2">
        <f t="shared" si="52"/>
        <v>-65131</v>
      </c>
      <c r="K619" s="28">
        <f t="shared" si="49"/>
        <v>-65131</v>
      </c>
    </row>
    <row r="620" spans="1:11" x14ac:dyDescent="0.25">
      <c r="A620" s="3">
        <f>'Données brutes'!A616+'Données brutes'!B616</f>
        <v>43144.791666666664</v>
      </c>
      <c r="B620" s="2">
        <f>'Données brutes'!C616*$E$2</f>
        <v>87217</v>
      </c>
      <c r="C620" s="8">
        <f>'Données brutes'!J616*Calculatrice!$C$2+'Données brutes'!K616*Calculatrice!$B$2+'Données brutes'!L616+'Données brutes'!N616*Calculatrice!$D$2</f>
        <v>21995</v>
      </c>
      <c r="D620" s="2">
        <f t="shared" si="48"/>
        <v>-65222</v>
      </c>
      <c r="E620" s="8">
        <f>IF(ABS(D620)&lt;'Le jeu'!$E$6*1000,D620,SIGN(D620)*'Le jeu'!$E$6*1000)</f>
        <v>0</v>
      </c>
      <c r="F620" s="8">
        <f t="shared" si="50"/>
        <v>-65222</v>
      </c>
      <c r="G620" s="28">
        <f>IF(F620&lt;0,'Le jeu'!$E$7*INT(Calculatrice!F620/1000),0)</f>
        <v>0</v>
      </c>
      <c r="H620" s="8">
        <f t="shared" si="51"/>
        <v>-65222</v>
      </c>
      <c r="I620" s="28"/>
      <c r="J620" s="2">
        <f t="shared" si="52"/>
        <v>-65222</v>
      </c>
      <c r="K620" s="28">
        <f t="shared" si="49"/>
        <v>-65222</v>
      </c>
    </row>
    <row r="621" spans="1:11" x14ac:dyDescent="0.25">
      <c r="A621" s="3">
        <f>'Données brutes'!A617+'Données brutes'!B617</f>
        <v>43144.8125</v>
      </c>
      <c r="B621" s="2">
        <f>'Données brutes'!C617*$E$2</f>
        <v>86571</v>
      </c>
      <c r="C621" s="8">
        <f>'Données brutes'!J617*Calculatrice!$C$2+'Données brutes'!K617*Calculatrice!$B$2+'Données brutes'!L617+'Données brutes'!N617*Calculatrice!$D$2</f>
        <v>22365</v>
      </c>
      <c r="D621" s="2">
        <f t="shared" si="48"/>
        <v>-64206</v>
      </c>
      <c r="E621" s="8">
        <f>IF(ABS(D621)&lt;'Le jeu'!$E$6*1000,D621,SIGN(D621)*'Le jeu'!$E$6*1000)</f>
        <v>0</v>
      </c>
      <c r="F621" s="8">
        <f t="shared" si="50"/>
        <v>-64206</v>
      </c>
      <c r="G621" s="28">
        <f>IF(F621&lt;0,'Le jeu'!$E$7*INT(Calculatrice!F621/1000),0)</f>
        <v>0</v>
      </c>
      <c r="H621" s="8">
        <f t="shared" si="51"/>
        <v>-64206</v>
      </c>
      <c r="I621" s="28"/>
      <c r="J621" s="2">
        <f t="shared" si="52"/>
        <v>-64206</v>
      </c>
      <c r="K621" s="28">
        <f t="shared" si="49"/>
        <v>-64206</v>
      </c>
    </row>
    <row r="622" spans="1:11" x14ac:dyDescent="0.25">
      <c r="A622" s="3">
        <f>'Données brutes'!A618+'Données brutes'!B618</f>
        <v>43144.833333333336</v>
      </c>
      <c r="B622" s="2">
        <f>'Données brutes'!C618*$E$2</f>
        <v>84645</v>
      </c>
      <c r="C622" s="8">
        <f>'Données brutes'!J618*Calculatrice!$C$2+'Données brutes'!K618*Calculatrice!$B$2+'Données brutes'!L618+'Données brutes'!N618*Calculatrice!$D$2</f>
        <v>20721</v>
      </c>
      <c r="D622" s="2">
        <f t="shared" si="48"/>
        <v>-63924</v>
      </c>
      <c r="E622" s="8">
        <f>IF(ABS(D622)&lt;'Le jeu'!$E$6*1000,D622,SIGN(D622)*'Le jeu'!$E$6*1000)</f>
        <v>0</v>
      </c>
      <c r="F622" s="8">
        <f t="shared" si="50"/>
        <v>-63924</v>
      </c>
      <c r="G622" s="28">
        <f>IF(F622&lt;0,'Le jeu'!$E$7*INT(Calculatrice!F622/1000),0)</f>
        <v>0</v>
      </c>
      <c r="H622" s="8">
        <f t="shared" si="51"/>
        <v>-63924</v>
      </c>
      <c r="I622" s="28"/>
      <c r="J622" s="2">
        <f t="shared" si="52"/>
        <v>-63924</v>
      </c>
      <c r="K622" s="28">
        <f t="shared" si="49"/>
        <v>-63924</v>
      </c>
    </row>
    <row r="623" spans="1:11" x14ac:dyDescent="0.25">
      <c r="A623" s="3">
        <f>'Données brutes'!A619+'Données brutes'!B619</f>
        <v>43144.854166666664</v>
      </c>
      <c r="B623" s="2">
        <f>'Données brutes'!C619*$E$2</f>
        <v>82251</v>
      </c>
      <c r="C623" s="8">
        <f>'Données brutes'!J619*Calculatrice!$C$2+'Données brutes'!K619*Calculatrice!$B$2+'Données brutes'!L619+'Données brutes'!N619*Calculatrice!$D$2</f>
        <v>19550</v>
      </c>
      <c r="D623" s="2">
        <f t="shared" si="48"/>
        <v>-62701</v>
      </c>
      <c r="E623" s="8">
        <f>IF(ABS(D623)&lt;'Le jeu'!$E$6*1000,D623,SIGN(D623)*'Le jeu'!$E$6*1000)</f>
        <v>0</v>
      </c>
      <c r="F623" s="8">
        <f t="shared" si="50"/>
        <v>-62701</v>
      </c>
      <c r="G623" s="28">
        <f>IF(F623&lt;0,'Le jeu'!$E$7*INT(Calculatrice!F623/1000),0)</f>
        <v>0</v>
      </c>
      <c r="H623" s="8">
        <f t="shared" si="51"/>
        <v>-62701</v>
      </c>
      <c r="I623" s="28"/>
      <c r="J623" s="2">
        <f t="shared" si="52"/>
        <v>-62701</v>
      </c>
      <c r="K623" s="28">
        <f t="shared" si="49"/>
        <v>-62701</v>
      </c>
    </row>
    <row r="624" spans="1:11" x14ac:dyDescent="0.25">
      <c r="A624" s="3">
        <f>'Données brutes'!A620+'Données brutes'!B620</f>
        <v>43144.875</v>
      </c>
      <c r="B624" s="2">
        <f>'Données brutes'!C620*$E$2</f>
        <v>79807</v>
      </c>
      <c r="C624" s="8">
        <f>'Données brutes'!J620*Calculatrice!$C$2+'Données brutes'!K620*Calculatrice!$B$2+'Données brutes'!L620+'Données brutes'!N620*Calculatrice!$D$2</f>
        <v>17545</v>
      </c>
      <c r="D624" s="2">
        <f t="shared" si="48"/>
        <v>-62262</v>
      </c>
      <c r="E624" s="8">
        <f>IF(ABS(D624)&lt;'Le jeu'!$E$6*1000,D624,SIGN(D624)*'Le jeu'!$E$6*1000)</f>
        <v>0</v>
      </c>
      <c r="F624" s="8">
        <f t="shared" si="50"/>
        <v>-62262</v>
      </c>
      <c r="G624" s="28">
        <f>IF(F624&lt;0,'Le jeu'!$E$7*INT(Calculatrice!F624/1000),0)</f>
        <v>0</v>
      </c>
      <c r="H624" s="8">
        <f t="shared" si="51"/>
        <v>-62262</v>
      </c>
      <c r="I624" s="28"/>
      <c r="J624" s="2">
        <f t="shared" si="52"/>
        <v>-62262</v>
      </c>
      <c r="K624" s="28">
        <f t="shared" si="49"/>
        <v>-62262</v>
      </c>
    </row>
    <row r="625" spans="1:11" x14ac:dyDescent="0.25">
      <c r="A625" s="3">
        <f>'Données brutes'!A621+'Données brutes'!B621</f>
        <v>43144.895833333336</v>
      </c>
      <c r="B625" s="2">
        <f>'Données brutes'!C621*$E$2</f>
        <v>77898</v>
      </c>
      <c r="C625" s="8">
        <f>'Données brutes'!J621*Calculatrice!$C$2+'Données brutes'!K621*Calculatrice!$B$2+'Données brutes'!L621+'Données brutes'!N621*Calculatrice!$D$2</f>
        <v>15042</v>
      </c>
      <c r="D625" s="2">
        <f t="shared" si="48"/>
        <v>-62856</v>
      </c>
      <c r="E625" s="8">
        <f>IF(ABS(D625)&lt;'Le jeu'!$E$6*1000,D625,SIGN(D625)*'Le jeu'!$E$6*1000)</f>
        <v>0</v>
      </c>
      <c r="F625" s="8">
        <f t="shared" si="50"/>
        <v>-62856</v>
      </c>
      <c r="G625" s="28">
        <f>IF(F625&lt;0,'Le jeu'!$E$7*INT(Calculatrice!F625/1000),0)</f>
        <v>0</v>
      </c>
      <c r="H625" s="8">
        <f t="shared" si="51"/>
        <v>-62856</v>
      </c>
      <c r="I625" s="28"/>
      <c r="J625" s="2">
        <f t="shared" si="52"/>
        <v>-62856</v>
      </c>
      <c r="K625" s="28">
        <f t="shared" si="49"/>
        <v>-62856</v>
      </c>
    </row>
    <row r="626" spans="1:11" x14ac:dyDescent="0.25">
      <c r="A626" s="3">
        <f>'Données brutes'!A622+'Données brutes'!B622</f>
        <v>43144.916666666664</v>
      </c>
      <c r="B626" s="2">
        <f>'Données brutes'!C622*$E$2</f>
        <v>76249</v>
      </c>
      <c r="C626" s="8">
        <f>'Données brutes'!J622*Calculatrice!$C$2+'Données brutes'!K622*Calculatrice!$B$2+'Données brutes'!L622+'Données brutes'!N622*Calculatrice!$D$2</f>
        <v>13433</v>
      </c>
      <c r="D626" s="2">
        <f t="shared" si="48"/>
        <v>-62816</v>
      </c>
      <c r="E626" s="8">
        <f>IF(ABS(D626)&lt;'Le jeu'!$E$6*1000,D626,SIGN(D626)*'Le jeu'!$E$6*1000)</f>
        <v>0</v>
      </c>
      <c r="F626" s="8">
        <f t="shared" si="50"/>
        <v>-62816</v>
      </c>
      <c r="G626" s="28">
        <f>IF(F626&lt;0,'Le jeu'!$E$7*INT(Calculatrice!F626/1000),0)</f>
        <v>0</v>
      </c>
      <c r="H626" s="8">
        <f t="shared" si="51"/>
        <v>-62816</v>
      </c>
      <c r="I626" s="28"/>
      <c r="J626" s="2">
        <f t="shared" si="52"/>
        <v>-62816</v>
      </c>
      <c r="K626" s="28">
        <f t="shared" si="49"/>
        <v>-62816</v>
      </c>
    </row>
    <row r="627" spans="1:11" x14ac:dyDescent="0.25">
      <c r="A627" s="3">
        <f>'Données brutes'!A623+'Données brutes'!B623</f>
        <v>43144.9375</v>
      </c>
      <c r="B627" s="2">
        <f>'Données brutes'!C623*$E$2</f>
        <v>76267</v>
      </c>
      <c r="C627" s="8">
        <f>'Données brutes'!J623*Calculatrice!$C$2+'Données brutes'!K623*Calculatrice!$B$2+'Données brutes'!L623+'Données brutes'!N623*Calculatrice!$D$2</f>
        <v>14061</v>
      </c>
      <c r="D627" s="2">
        <f t="shared" si="48"/>
        <v>-62206</v>
      </c>
      <c r="E627" s="8">
        <f>IF(ABS(D627)&lt;'Le jeu'!$E$6*1000,D627,SIGN(D627)*'Le jeu'!$E$6*1000)</f>
        <v>0</v>
      </c>
      <c r="F627" s="8">
        <f t="shared" si="50"/>
        <v>-62206</v>
      </c>
      <c r="G627" s="28">
        <f>IF(F627&lt;0,'Le jeu'!$E$7*INT(Calculatrice!F627/1000),0)</f>
        <v>0</v>
      </c>
      <c r="H627" s="8">
        <f t="shared" si="51"/>
        <v>-62206</v>
      </c>
      <c r="I627" s="28"/>
      <c r="J627" s="2">
        <f t="shared" si="52"/>
        <v>-62206</v>
      </c>
      <c r="K627" s="28">
        <f t="shared" si="49"/>
        <v>-62206</v>
      </c>
    </row>
    <row r="628" spans="1:11" x14ac:dyDescent="0.25">
      <c r="A628" s="3">
        <f>'Données brutes'!A624+'Données brutes'!B624</f>
        <v>43144.958333333336</v>
      </c>
      <c r="B628" s="2">
        <f>'Données brutes'!C624*$E$2</f>
        <v>78719</v>
      </c>
      <c r="C628" s="8">
        <f>'Données brutes'!J624*Calculatrice!$C$2+'Données brutes'!K624*Calculatrice!$B$2+'Données brutes'!L624+'Données brutes'!N624*Calculatrice!$D$2</f>
        <v>15564</v>
      </c>
      <c r="D628" s="2">
        <f t="shared" si="48"/>
        <v>-63155</v>
      </c>
      <c r="E628" s="8">
        <f>IF(ABS(D628)&lt;'Le jeu'!$E$6*1000,D628,SIGN(D628)*'Le jeu'!$E$6*1000)</f>
        <v>0</v>
      </c>
      <c r="F628" s="8">
        <f t="shared" si="50"/>
        <v>-63155</v>
      </c>
      <c r="G628" s="28">
        <f>IF(F628&lt;0,'Le jeu'!$E$7*INT(Calculatrice!F628/1000),0)</f>
        <v>0</v>
      </c>
      <c r="H628" s="8">
        <f t="shared" si="51"/>
        <v>-63155</v>
      </c>
      <c r="I628" s="28"/>
      <c r="J628" s="2">
        <f t="shared" si="52"/>
        <v>-63155</v>
      </c>
      <c r="K628" s="28">
        <f t="shared" si="49"/>
        <v>-63155</v>
      </c>
    </row>
    <row r="629" spans="1:11" x14ac:dyDescent="0.25">
      <c r="A629" s="3">
        <f>'Données brutes'!A625+'Données brutes'!B625</f>
        <v>43144.979166666664</v>
      </c>
      <c r="B629" s="2">
        <f>'Données brutes'!C625*$E$2</f>
        <v>77766</v>
      </c>
      <c r="C629" s="8">
        <f>'Données brutes'!J625*Calculatrice!$C$2+'Données brutes'!K625*Calculatrice!$B$2+'Données brutes'!L625+'Données brutes'!N625*Calculatrice!$D$2</f>
        <v>13817</v>
      </c>
      <c r="D629" s="2">
        <f t="shared" si="48"/>
        <v>-63949</v>
      </c>
      <c r="E629" s="8">
        <f>IF(ABS(D629)&lt;'Le jeu'!$E$6*1000,D629,SIGN(D629)*'Le jeu'!$E$6*1000)</f>
        <v>0</v>
      </c>
      <c r="F629" s="8">
        <f t="shared" si="50"/>
        <v>-63949</v>
      </c>
      <c r="G629" s="28">
        <f>IF(F629&lt;0,'Le jeu'!$E$7*INT(Calculatrice!F629/1000),0)</f>
        <v>0</v>
      </c>
      <c r="H629" s="8">
        <f t="shared" si="51"/>
        <v>-63949</v>
      </c>
      <c r="I629" s="28"/>
      <c r="J629" s="2">
        <f t="shared" si="52"/>
        <v>-63949</v>
      </c>
      <c r="K629" s="28">
        <f t="shared" si="49"/>
        <v>-63949</v>
      </c>
    </row>
    <row r="630" spans="1:11" x14ac:dyDescent="0.25">
      <c r="A630" s="3">
        <f>'Données brutes'!A626+'Données brutes'!B626</f>
        <v>43145</v>
      </c>
      <c r="B630" s="2">
        <f>'Données brutes'!C626*$E$2</f>
        <v>77725</v>
      </c>
      <c r="C630" s="8">
        <f>'Données brutes'!J626*Calculatrice!$C$2+'Données brutes'!K626*Calculatrice!$B$2+'Données brutes'!L626+'Données brutes'!N626*Calculatrice!$D$2</f>
        <v>13599</v>
      </c>
      <c r="D630" s="2">
        <f t="shared" si="48"/>
        <v>-64126</v>
      </c>
      <c r="E630" s="8">
        <f>IF(ABS(D630)&lt;'Le jeu'!$E$6*1000,D630,SIGN(D630)*'Le jeu'!$E$6*1000)</f>
        <v>0</v>
      </c>
      <c r="F630" s="8">
        <f t="shared" si="50"/>
        <v>-64126</v>
      </c>
      <c r="G630" s="28">
        <f>IF(F630&lt;0,'Le jeu'!$E$7*INT(Calculatrice!F630/1000),0)</f>
        <v>0</v>
      </c>
      <c r="H630" s="8">
        <f t="shared" si="51"/>
        <v>-64126</v>
      </c>
      <c r="I630" s="28"/>
      <c r="J630" s="2">
        <f t="shared" si="52"/>
        <v>-64126</v>
      </c>
      <c r="K630" s="28">
        <f t="shared" si="49"/>
        <v>-64126</v>
      </c>
    </row>
    <row r="631" spans="1:11" x14ac:dyDescent="0.25">
      <c r="A631" s="3">
        <f>'Données brutes'!A627+'Données brutes'!B627</f>
        <v>43145.020833333336</v>
      </c>
      <c r="B631" s="2">
        <f>'Données brutes'!C627*$E$2</f>
        <v>76144</v>
      </c>
      <c r="C631" s="8">
        <f>'Données brutes'!J627*Calculatrice!$C$2+'Données brutes'!K627*Calculatrice!$B$2+'Données brutes'!L627+'Données brutes'!N627*Calculatrice!$D$2</f>
        <v>13069</v>
      </c>
      <c r="D631" s="2">
        <f t="shared" si="48"/>
        <v>-63075</v>
      </c>
      <c r="E631" s="8">
        <f>IF(ABS(D631)&lt;'Le jeu'!$E$6*1000,D631,SIGN(D631)*'Le jeu'!$E$6*1000)</f>
        <v>0</v>
      </c>
      <c r="F631" s="8">
        <f t="shared" si="50"/>
        <v>-63075</v>
      </c>
      <c r="G631" s="28">
        <f>IF(F631&lt;0,'Le jeu'!$E$7*INT(Calculatrice!F631/1000),0)</f>
        <v>0</v>
      </c>
      <c r="H631" s="8">
        <f t="shared" si="51"/>
        <v>-63075</v>
      </c>
      <c r="I631" s="28"/>
      <c r="J631" s="2">
        <f t="shared" si="52"/>
        <v>-63075</v>
      </c>
      <c r="K631" s="28">
        <f t="shared" si="49"/>
        <v>-63075</v>
      </c>
    </row>
    <row r="632" spans="1:11" x14ac:dyDescent="0.25">
      <c r="A632" s="3">
        <f>'Données brutes'!A628+'Données brutes'!B628</f>
        <v>43145.041666666664</v>
      </c>
      <c r="B632" s="2">
        <f>'Données brutes'!C628*$E$2</f>
        <v>73484</v>
      </c>
      <c r="C632" s="8">
        <f>'Données brutes'!J628*Calculatrice!$C$2+'Données brutes'!K628*Calculatrice!$B$2+'Données brutes'!L628+'Données brutes'!N628*Calculatrice!$D$2</f>
        <v>12037</v>
      </c>
      <c r="D632" s="2">
        <f t="shared" si="48"/>
        <v>-61447</v>
      </c>
      <c r="E632" s="8">
        <f>IF(ABS(D632)&lt;'Le jeu'!$E$6*1000,D632,SIGN(D632)*'Le jeu'!$E$6*1000)</f>
        <v>0</v>
      </c>
      <c r="F632" s="8">
        <f t="shared" si="50"/>
        <v>-61447</v>
      </c>
      <c r="G632" s="28">
        <f>IF(F632&lt;0,'Le jeu'!$E$7*INT(Calculatrice!F632/1000),0)</f>
        <v>0</v>
      </c>
      <c r="H632" s="8">
        <f t="shared" si="51"/>
        <v>-61447</v>
      </c>
      <c r="I632" s="28"/>
      <c r="J632" s="2">
        <f t="shared" si="52"/>
        <v>-61447</v>
      </c>
      <c r="K632" s="28">
        <f t="shared" si="49"/>
        <v>-61447</v>
      </c>
    </row>
    <row r="633" spans="1:11" x14ac:dyDescent="0.25">
      <c r="A633" s="3">
        <f>'Données brutes'!A629+'Données brutes'!B629</f>
        <v>43145.0625</v>
      </c>
      <c r="B633" s="2">
        <f>'Données brutes'!C629*$E$2</f>
        <v>73919</v>
      </c>
      <c r="C633" s="8">
        <f>'Données brutes'!J629*Calculatrice!$C$2+'Données brutes'!K629*Calculatrice!$B$2+'Données brutes'!L629+'Données brutes'!N629*Calculatrice!$D$2</f>
        <v>11662</v>
      </c>
      <c r="D633" s="2">
        <f t="shared" si="48"/>
        <v>-62257</v>
      </c>
      <c r="E633" s="8">
        <f>IF(ABS(D633)&lt;'Le jeu'!$E$6*1000,D633,SIGN(D633)*'Le jeu'!$E$6*1000)</f>
        <v>0</v>
      </c>
      <c r="F633" s="8">
        <f t="shared" si="50"/>
        <v>-62257</v>
      </c>
      <c r="G633" s="28">
        <f>IF(F633&lt;0,'Le jeu'!$E$7*INT(Calculatrice!F633/1000),0)</f>
        <v>0</v>
      </c>
      <c r="H633" s="8">
        <f t="shared" si="51"/>
        <v>-62257</v>
      </c>
      <c r="I633" s="28"/>
      <c r="J633" s="2">
        <f t="shared" si="52"/>
        <v>-62257</v>
      </c>
      <c r="K633" s="28">
        <f t="shared" si="49"/>
        <v>-62257</v>
      </c>
    </row>
    <row r="634" spans="1:11" x14ac:dyDescent="0.25">
      <c r="A634" s="3">
        <f>'Données brutes'!A630+'Données brutes'!B630</f>
        <v>43145.083333333336</v>
      </c>
      <c r="B634" s="2">
        <f>'Données brutes'!C630*$E$2</f>
        <v>73459</v>
      </c>
      <c r="C634" s="8">
        <f>'Données brutes'!J630*Calculatrice!$C$2+'Données brutes'!K630*Calculatrice!$B$2+'Données brutes'!L630+'Données brutes'!N630*Calculatrice!$D$2</f>
        <v>11067</v>
      </c>
      <c r="D634" s="2">
        <f t="shared" si="48"/>
        <v>-62392</v>
      </c>
      <c r="E634" s="8">
        <f>IF(ABS(D634)&lt;'Le jeu'!$E$6*1000,D634,SIGN(D634)*'Le jeu'!$E$6*1000)</f>
        <v>0</v>
      </c>
      <c r="F634" s="8">
        <f t="shared" si="50"/>
        <v>-62392</v>
      </c>
      <c r="G634" s="28">
        <f>IF(F634&lt;0,'Le jeu'!$E$7*INT(Calculatrice!F634/1000),0)</f>
        <v>0</v>
      </c>
      <c r="H634" s="8">
        <f t="shared" si="51"/>
        <v>-62392</v>
      </c>
      <c r="I634" s="28"/>
      <c r="J634" s="2">
        <f t="shared" si="52"/>
        <v>-62392</v>
      </c>
      <c r="K634" s="28">
        <f t="shared" si="49"/>
        <v>-62392</v>
      </c>
    </row>
    <row r="635" spans="1:11" x14ac:dyDescent="0.25">
      <c r="A635" s="3">
        <f>'Données brutes'!A631+'Données brutes'!B631</f>
        <v>43145.104166666664</v>
      </c>
      <c r="B635" s="2">
        <f>'Données brutes'!C631*$E$2</f>
        <v>73040</v>
      </c>
      <c r="C635" s="8">
        <f>'Données brutes'!J631*Calculatrice!$C$2+'Données brutes'!K631*Calculatrice!$B$2+'Données brutes'!L631+'Données brutes'!N631*Calculatrice!$D$2</f>
        <v>10665</v>
      </c>
      <c r="D635" s="2">
        <f t="shared" si="48"/>
        <v>-62375</v>
      </c>
      <c r="E635" s="8">
        <f>IF(ABS(D635)&lt;'Le jeu'!$E$6*1000,D635,SIGN(D635)*'Le jeu'!$E$6*1000)</f>
        <v>0</v>
      </c>
      <c r="F635" s="8">
        <f t="shared" si="50"/>
        <v>-62375</v>
      </c>
      <c r="G635" s="28">
        <f>IF(F635&lt;0,'Le jeu'!$E$7*INT(Calculatrice!F635/1000),0)</f>
        <v>0</v>
      </c>
      <c r="H635" s="8">
        <f t="shared" si="51"/>
        <v>-62375</v>
      </c>
      <c r="I635" s="28"/>
      <c r="J635" s="2">
        <f t="shared" si="52"/>
        <v>-62375</v>
      </c>
      <c r="K635" s="28">
        <f t="shared" si="49"/>
        <v>-62375</v>
      </c>
    </row>
    <row r="636" spans="1:11" x14ac:dyDescent="0.25">
      <c r="A636" s="3">
        <f>'Données brutes'!A632+'Données brutes'!B632</f>
        <v>43145.125</v>
      </c>
      <c r="B636" s="2">
        <f>'Données brutes'!C632*$E$2</f>
        <v>71166</v>
      </c>
      <c r="C636" s="8">
        <f>'Données brutes'!J632*Calculatrice!$C$2+'Données brutes'!K632*Calculatrice!$B$2+'Données brutes'!L632+'Données brutes'!N632*Calculatrice!$D$2</f>
        <v>10071</v>
      </c>
      <c r="D636" s="2">
        <f t="shared" si="48"/>
        <v>-61095</v>
      </c>
      <c r="E636" s="8">
        <f>IF(ABS(D636)&lt;'Le jeu'!$E$6*1000,D636,SIGN(D636)*'Le jeu'!$E$6*1000)</f>
        <v>0</v>
      </c>
      <c r="F636" s="8">
        <f t="shared" si="50"/>
        <v>-61095</v>
      </c>
      <c r="G636" s="28">
        <f>IF(F636&lt;0,'Le jeu'!$E$7*INT(Calculatrice!F636/1000),0)</f>
        <v>0</v>
      </c>
      <c r="H636" s="8">
        <f t="shared" si="51"/>
        <v>-61095</v>
      </c>
      <c r="I636" s="28"/>
      <c r="J636" s="2">
        <f t="shared" si="52"/>
        <v>-61095</v>
      </c>
      <c r="K636" s="28">
        <f t="shared" si="49"/>
        <v>-61095</v>
      </c>
    </row>
    <row r="637" spans="1:11" x14ac:dyDescent="0.25">
      <c r="A637" s="3">
        <f>'Données brutes'!A633+'Données brutes'!B633</f>
        <v>43145.145833333336</v>
      </c>
      <c r="B637" s="2">
        <f>'Données brutes'!C633*$E$2</f>
        <v>69902</v>
      </c>
      <c r="C637" s="8">
        <f>'Données brutes'!J633*Calculatrice!$C$2+'Données brutes'!K633*Calculatrice!$B$2+'Données brutes'!L633+'Données brutes'!N633*Calculatrice!$D$2</f>
        <v>10020</v>
      </c>
      <c r="D637" s="2">
        <f t="shared" si="48"/>
        <v>-59882</v>
      </c>
      <c r="E637" s="8">
        <f>IF(ABS(D637)&lt;'Le jeu'!$E$6*1000,D637,SIGN(D637)*'Le jeu'!$E$6*1000)</f>
        <v>0</v>
      </c>
      <c r="F637" s="8">
        <f t="shared" si="50"/>
        <v>-59882</v>
      </c>
      <c r="G637" s="28">
        <f>IF(F637&lt;0,'Le jeu'!$E$7*INT(Calculatrice!F637/1000),0)</f>
        <v>0</v>
      </c>
      <c r="H637" s="8">
        <f t="shared" si="51"/>
        <v>-59882</v>
      </c>
      <c r="I637" s="28"/>
      <c r="J637" s="2">
        <f t="shared" si="52"/>
        <v>-59882</v>
      </c>
      <c r="K637" s="28">
        <f t="shared" si="49"/>
        <v>-59882</v>
      </c>
    </row>
    <row r="638" spans="1:11" x14ac:dyDescent="0.25">
      <c r="A638" s="3">
        <f>'Données brutes'!A634+'Données brutes'!B634</f>
        <v>43145.166666666664</v>
      </c>
      <c r="B638" s="2">
        <f>'Données brutes'!C634*$E$2</f>
        <v>68854</v>
      </c>
      <c r="C638" s="8">
        <f>'Données brutes'!J634*Calculatrice!$C$2+'Données brutes'!K634*Calculatrice!$B$2+'Données brutes'!L634+'Données brutes'!N634*Calculatrice!$D$2</f>
        <v>9812</v>
      </c>
      <c r="D638" s="2">
        <f t="shared" si="48"/>
        <v>-59042</v>
      </c>
      <c r="E638" s="8">
        <f>IF(ABS(D638)&lt;'Le jeu'!$E$6*1000,D638,SIGN(D638)*'Le jeu'!$E$6*1000)</f>
        <v>0</v>
      </c>
      <c r="F638" s="8">
        <f t="shared" si="50"/>
        <v>-59042</v>
      </c>
      <c r="G638" s="28">
        <f>IF(F638&lt;0,'Le jeu'!$E$7*INT(Calculatrice!F638/1000),0)</f>
        <v>0</v>
      </c>
      <c r="H638" s="8">
        <f t="shared" si="51"/>
        <v>-59042</v>
      </c>
      <c r="I638" s="28"/>
      <c r="J638" s="2">
        <f t="shared" si="52"/>
        <v>-59042</v>
      </c>
      <c r="K638" s="28">
        <f t="shared" si="49"/>
        <v>-59042</v>
      </c>
    </row>
    <row r="639" spans="1:11" x14ac:dyDescent="0.25">
      <c r="A639" s="3">
        <f>'Données brutes'!A635+'Données brutes'!B635</f>
        <v>43145.1875</v>
      </c>
      <c r="B639" s="2">
        <f>'Données brutes'!C635*$E$2</f>
        <v>68633</v>
      </c>
      <c r="C639" s="8">
        <f>'Données brutes'!J635*Calculatrice!$C$2+'Données brutes'!K635*Calculatrice!$B$2+'Données brutes'!L635+'Données brutes'!N635*Calculatrice!$D$2</f>
        <v>9653</v>
      </c>
      <c r="D639" s="2">
        <f t="shared" si="48"/>
        <v>-58980</v>
      </c>
      <c r="E639" s="8">
        <f>IF(ABS(D639)&lt;'Le jeu'!$E$6*1000,D639,SIGN(D639)*'Le jeu'!$E$6*1000)</f>
        <v>0</v>
      </c>
      <c r="F639" s="8">
        <f t="shared" si="50"/>
        <v>-58980</v>
      </c>
      <c r="G639" s="28">
        <f>IF(F639&lt;0,'Le jeu'!$E$7*INT(Calculatrice!F639/1000),0)</f>
        <v>0</v>
      </c>
      <c r="H639" s="8">
        <f t="shared" si="51"/>
        <v>-58980</v>
      </c>
      <c r="I639" s="28"/>
      <c r="J639" s="2">
        <f t="shared" si="52"/>
        <v>-58980</v>
      </c>
      <c r="K639" s="28">
        <f t="shared" si="49"/>
        <v>-58980</v>
      </c>
    </row>
    <row r="640" spans="1:11" x14ac:dyDescent="0.25">
      <c r="A640" s="3">
        <f>'Données brutes'!A636+'Données brutes'!B636</f>
        <v>43145.208333333336</v>
      </c>
      <c r="B640" s="2">
        <f>'Données brutes'!C636*$E$2</f>
        <v>68987</v>
      </c>
      <c r="C640" s="8">
        <f>'Données brutes'!J636*Calculatrice!$C$2+'Données brutes'!K636*Calculatrice!$B$2+'Données brutes'!L636+'Données brutes'!N636*Calculatrice!$D$2</f>
        <v>9855</v>
      </c>
      <c r="D640" s="2">
        <f t="shared" si="48"/>
        <v>-59132</v>
      </c>
      <c r="E640" s="8">
        <f>IF(ABS(D640)&lt;'Le jeu'!$E$6*1000,D640,SIGN(D640)*'Le jeu'!$E$6*1000)</f>
        <v>0</v>
      </c>
      <c r="F640" s="8">
        <f t="shared" si="50"/>
        <v>-59132</v>
      </c>
      <c r="G640" s="28">
        <f>IF(F640&lt;0,'Le jeu'!$E$7*INT(Calculatrice!F640/1000),0)</f>
        <v>0</v>
      </c>
      <c r="H640" s="8">
        <f t="shared" si="51"/>
        <v>-59132</v>
      </c>
      <c r="I640" s="28"/>
      <c r="J640" s="2">
        <f t="shared" si="52"/>
        <v>-59132</v>
      </c>
      <c r="K640" s="28">
        <f t="shared" si="49"/>
        <v>-59132</v>
      </c>
    </row>
    <row r="641" spans="1:11" x14ac:dyDescent="0.25">
      <c r="A641" s="3">
        <f>'Données brutes'!A637+'Données brutes'!B637</f>
        <v>43145.229166666664</v>
      </c>
      <c r="B641" s="2">
        <f>'Données brutes'!C637*$E$2</f>
        <v>70811</v>
      </c>
      <c r="C641" s="8">
        <f>'Données brutes'!J637*Calculatrice!$C$2+'Données brutes'!K637*Calculatrice!$B$2+'Données brutes'!L637+'Données brutes'!N637*Calculatrice!$D$2</f>
        <v>10147</v>
      </c>
      <c r="D641" s="2">
        <f t="shared" si="48"/>
        <v>-60664</v>
      </c>
      <c r="E641" s="8">
        <f>IF(ABS(D641)&lt;'Le jeu'!$E$6*1000,D641,SIGN(D641)*'Le jeu'!$E$6*1000)</f>
        <v>0</v>
      </c>
      <c r="F641" s="8">
        <f t="shared" si="50"/>
        <v>-60664</v>
      </c>
      <c r="G641" s="28">
        <f>IF(F641&lt;0,'Le jeu'!$E$7*INT(Calculatrice!F641/1000),0)</f>
        <v>0</v>
      </c>
      <c r="H641" s="8">
        <f t="shared" si="51"/>
        <v>-60664</v>
      </c>
      <c r="I641" s="28"/>
      <c r="J641" s="2">
        <f t="shared" si="52"/>
        <v>-60664</v>
      </c>
      <c r="K641" s="28">
        <f t="shared" si="49"/>
        <v>-60664</v>
      </c>
    </row>
    <row r="642" spans="1:11" x14ac:dyDescent="0.25">
      <c r="A642" s="3">
        <f>'Données brutes'!A638+'Données brutes'!B638</f>
        <v>43145.25</v>
      </c>
      <c r="B642" s="2">
        <f>'Données brutes'!C638*$E$2</f>
        <v>72571</v>
      </c>
      <c r="C642" s="8">
        <f>'Données brutes'!J638*Calculatrice!$C$2+'Données brutes'!K638*Calculatrice!$B$2+'Données brutes'!L638+'Données brutes'!N638*Calculatrice!$D$2</f>
        <v>10573</v>
      </c>
      <c r="D642" s="2">
        <f t="shared" si="48"/>
        <v>-61998</v>
      </c>
      <c r="E642" s="8">
        <f>IF(ABS(D642)&lt;'Le jeu'!$E$6*1000,D642,SIGN(D642)*'Le jeu'!$E$6*1000)</f>
        <v>0</v>
      </c>
      <c r="F642" s="8">
        <f t="shared" si="50"/>
        <v>-61998</v>
      </c>
      <c r="G642" s="28">
        <f>IF(F642&lt;0,'Le jeu'!$E$7*INT(Calculatrice!F642/1000),0)</f>
        <v>0</v>
      </c>
      <c r="H642" s="8">
        <f t="shared" si="51"/>
        <v>-61998</v>
      </c>
      <c r="I642" s="28"/>
      <c r="J642" s="2">
        <f t="shared" si="52"/>
        <v>-61998</v>
      </c>
      <c r="K642" s="28">
        <f t="shared" si="49"/>
        <v>-61998</v>
      </c>
    </row>
    <row r="643" spans="1:11" x14ac:dyDescent="0.25">
      <c r="A643" s="3">
        <f>'Données brutes'!A639+'Données brutes'!B639</f>
        <v>43145.270833333336</v>
      </c>
      <c r="B643" s="2">
        <f>'Données brutes'!C639*$E$2</f>
        <v>76052</v>
      </c>
      <c r="C643" s="8">
        <f>'Données brutes'!J639*Calculatrice!$C$2+'Données brutes'!K639*Calculatrice!$B$2+'Données brutes'!L639+'Données brutes'!N639*Calculatrice!$D$2</f>
        <v>12051</v>
      </c>
      <c r="D643" s="2">
        <f t="shared" si="48"/>
        <v>-64001</v>
      </c>
      <c r="E643" s="8">
        <f>IF(ABS(D643)&lt;'Le jeu'!$E$6*1000,D643,SIGN(D643)*'Le jeu'!$E$6*1000)</f>
        <v>0</v>
      </c>
      <c r="F643" s="8">
        <f t="shared" si="50"/>
        <v>-64001</v>
      </c>
      <c r="G643" s="28">
        <f>IF(F643&lt;0,'Le jeu'!$E$7*INT(Calculatrice!F643/1000),0)</f>
        <v>0</v>
      </c>
      <c r="H643" s="8">
        <f t="shared" si="51"/>
        <v>-64001</v>
      </c>
      <c r="I643" s="28"/>
      <c r="J643" s="2">
        <f t="shared" si="52"/>
        <v>-64001</v>
      </c>
      <c r="K643" s="28">
        <f t="shared" si="49"/>
        <v>-64001</v>
      </c>
    </row>
    <row r="644" spans="1:11" x14ac:dyDescent="0.25">
      <c r="A644" s="3">
        <f>'Données brutes'!A640+'Données brutes'!B640</f>
        <v>43145.291666666664</v>
      </c>
      <c r="B644" s="2">
        <f>'Données brutes'!C640*$E$2</f>
        <v>79030</v>
      </c>
      <c r="C644" s="8">
        <f>'Données brutes'!J640*Calculatrice!$C$2+'Données brutes'!K640*Calculatrice!$B$2+'Données brutes'!L640+'Données brutes'!N640*Calculatrice!$D$2</f>
        <v>14380</v>
      </c>
      <c r="D644" s="2">
        <f t="shared" si="48"/>
        <v>-64650</v>
      </c>
      <c r="E644" s="8">
        <f>IF(ABS(D644)&lt;'Le jeu'!$E$6*1000,D644,SIGN(D644)*'Le jeu'!$E$6*1000)</f>
        <v>0</v>
      </c>
      <c r="F644" s="8">
        <f t="shared" si="50"/>
        <v>-64650</v>
      </c>
      <c r="G644" s="28">
        <f>IF(F644&lt;0,'Le jeu'!$E$7*INT(Calculatrice!F644/1000),0)</f>
        <v>0</v>
      </c>
      <c r="H644" s="8">
        <f t="shared" si="51"/>
        <v>-64650</v>
      </c>
      <c r="I644" s="28"/>
      <c r="J644" s="2">
        <f t="shared" si="52"/>
        <v>-64650</v>
      </c>
      <c r="K644" s="28">
        <f t="shared" si="49"/>
        <v>-64650</v>
      </c>
    </row>
    <row r="645" spans="1:11" x14ac:dyDescent="0.25">
      <c r="A645" s="3">
        <f>'Données brutes'!A641+'Données brutes'!B641</f>
        <v>43145.3125</v>
      </c>
      <c r="B645" s="2">
        <f>'Données brutes'!C641*$E$2</f>
        <v>81816</v>
      </c>
      <c r="C645" s="8">
        <f>'Données brutes'!J641*Calculatrice!$C$2+'Données brutes'!K641*Calculatrice!$B$2+'Données brutes'!L641+'Données brutes'!N641*Calculatrice!$D$2</f>
        <v>15905</v>
      </c>
      <c r="D645" s="2">
        <f t="shared" si="48"/>
        <v>-65911</v>
      </c>
      <c r="E645" s="8">
        <f>IF(ABS(D645)&lt;'Le jeu'!$E$6*1000,D645,SIGN(D645)*'Le jeu'!$E$6*1000)</f>
        <v>0</v>
      </c>
      <c r="F645" s="8">
        <f t="shared" si="50"/>
        <v>-65911</v>
      </c>
      <c r="G645" s="28">
        <f>IF(F645&lt;0,'Le jeu'!$E$7*INT(Calculatrice!F645/1000),0)</f>
        <v>0</v>
      </c>
      <c r="H645" s="8">
        <f t="shared" si="51"/>
        <v>-65911</v>
      </c>
      <c r="I645" s="28"/>
      <c r="J645" s="2">
        <f t="shared" si="52"/>
        <v>-65911</v>
      </c>
      <c r="K645" s="28">
        <f t="shared" si="49"/>
        <v>-65911</v>
      </c>
    </row>
    <row r="646" spans="1:11" x14ac:dyDescent="0.25">
      <c r="A646" s="3">
        <f>'Données brutes'!A642+'Données brutes'!B642</f>
        <v>43145.333333333336</v>
      </c>
      <c r="B646" s="2">
        <f>'Données brutes'!C642*$E$2</f>
        <v>82823</v>
      </c>
      <c r="C646" s="8">
        <f>'Données brutes'!J642*Calculatrice!$C$2+'Données brutes'!K642*Calculatrice!$B$2+'Données brutes'!L642+'Données brutes'!N642*Calculatrice!$D$2</f>
        <v>16987</v>
      </c>
      <c r="D646" s="2">
        <f t="shared" si="48"/>
        <v>-65836</v>
      </c>
      <c r="E646" s="8">
        <f>IF(ABS(D646)&lt;'Le jeu'!$E$6*1000,D646,SIGN(D646)*'Le jeu'!$E$6*1000)</f>
        <v>0</v>
      </c>
      <c r="F646" s="8">
        <f t="shared" si="50"/>
        <v>-65836</v>
      </c>
      <c r="G646" s="28">
        <f>IF(F646&lt;0,'Le jeu'!$E$7*INT(Calculatrice!F646/1000),0)</f>
        <v>0</v>
      </c>
      <c r="H646" s="8">
        <f t="shared" si="51"/>
        <v>-65836</v>
      </c>
      <c r="I646" s="28"/>
      <c r="J646" s="2">
        <f t="shared" si="52"/>
        <v>-65836</v>
      </c>
      <c r="K646" s="28">
        <f t="shared" si="49"/>
        <v>-65836</v>
      </c>
    </row>
    <row r="647" spans="1:11" x14ac:dyDescent="0.25">
      <c r="A647" s="3">
        <f>'Données brutes'!A643+'Données brutes'!B643</f>
        <v>43145.354166666664</v>
      </c>
      <c r="B647" s="2">
        <f>'Données brutes'!C643*$E$2</f>
        <v>83675</v>
      </c>
      <c r="C647" s="8">
        <f>'Données brutes'!J643*Calculatrice!$C$2+'Données brutes'!K643*Calculatrice!$B$2+'Données brutes'!L643+'Données brutes'!N643*Calculatrice!$D$2</f>
        <v>17862</v>
      </c>
      <c r="D647" s="2">
        <f t="shared" ref="D647:D710" si="53">-(B647-C647)</f>
        <v>-65813</v>
      </c>
      <c r="E647" s="8">
        <f>IF(ABS(D647)&lt;'Le jeu'!$E$6*1000,D647,SIGN(D647)*'Le jeu'!$E$6*1000)</f>
        <v>0</v>
      </c>
      <c r="F647" s="8">
        <f t="shared" si="50"/>
        <v>-65813</v>
      </c>
      <c r="G647" s="28">
        <f>IF(F647&lt;0,'Le jeu'!$E$7*INT(Calculatrice!F647/1000),0)</f>
        <v>0</v>
      </c>
      <c r="H647" s="8">
        <f t="shared" si="51"/>
        <v>-65813</v>
      </c>
      <c r="I647" s="28"/>
      <c r="J647" s="2">
        <f t="shared" si="52"/>
        <v>-65813</v>
      </c>
      <c r="K647" s="28">
        <f t="shared" ref="K647:K710" si="54">IF(J647&lt;0,J647,0)</f>
        <v>-65813</v>
      </c>
    </row>
    <row r="648" spans="1:11" x14ac:dyDescent="0.25">
      <c r="A648" s="3">
        <f>'Données brutes'!A644+'Données brutes'!B644</f>
        <v>43145.375</v>
      </c>
      <c r="B648" s="2">
        <f>'Données brutes'!C644*$E$2</f>
        <v>84322</v>
      </c>
      <c r="C648" s="8">
        <f>'Données brutes'!J644*Calculatrice!$C$2+'Données brutes'!K644*Calculatrice!$B$2+'Données brutes'!L644+'Données brutes'!N644*Calculatrice!$D$2</f>
        <v>18442</v>
      </c>
      <c r="D648" s="2">
        <f t="shared" si="53"/>
        <v>-65880</v>
      </c>
      <c r="E648" s="8">
        <f>IF(ABS(D648)&lt;'Le jeu'!$E$6*1000,D648,SIGN(D648)*'Le jeu'!$E$6*1000)</f>
        <v>0</v>
      </c>
      <c r="F648" s="8">
        <f t="shared" si="50"/>
        <v>-65880</v>
      </c>
      <c r="G648" s="28">
        <f>IF(F648&lt;0,'Le jeu'!$E$7*INT(Calculatrice!F648/1000),0)</f>
        <v>0</v>
      </c>
      <c r="H648" s="8">
        <f t="shared" si="51"/>
        <v>-65880</v>
      </c>
      <c r="I648" s="28"/>
      <c r="J648" s="2">
        <f t="shared" si="52"/>
        <v>-65880</v>
      </c>
      <c r="K648" s="28">
        <f t="shared" si="54"/>
        <v>-65880</v>
      </c>
    </row>
    <row r="649" spans="1:11" x14ac:dyDescent="0.25">
      <c r="A649" s="3">
        <f>'Données brutes'!A645+'Données brutes'!B645</f>
        <v>43145.395833333336</v>
      </c>
      <c r="B649" s="2">
        <f>'Données brutes'!C645*$E$2</f>
        <v>84899</v>
      </c>
      <c r="C649" s="8">
        <f>'Données brutes'!J645*Calculatrice!$C$2+'Données brutes'!K645*Calculatrice!$B$2+'Données brutes'!L645+'Données brutes'!N645*Calculatrice!$D$2</f>
        <v>19844</v>
      </c>
      <c r="D649" s="2">
        <f t="shared" si="53"/>
        <v>-65055</v>
      </c>
      <c r="E649" s="8">
        <f>IF(ABS(D649)&lt;'Le jeu'!$E$6*1000,D649,SIGN(D649)*'Le jeu'!$E$6*1000)</f>
        <v>0</v>
      </c>
      <c r="F649" s="8">
        <f t="shared" si="50"/>
        <v>-65055</v>
      </c>
      <c r="G649" s="28">
        <f>IF(F649&lt;0,'Le jeu'!$E$7*INT(Calculatrice!F649/1000),0)</f>
        <v>0</v>
      </c>
      <c r="H649" s="8">
        <f t="shared" si="51"/>
        <v>-65055</v>
      </c>
      <c r="I649" s="28"/>
      <c r="J649" s="2">
        <f t="shared" si="52"/>
        <v>-65055</v>
      </c>
      <c r="K649" s="28">
        <f t="shared" si="54"/>
        <v>-65055</v>
      </c>
    </row>
    <row r="650" spans="1:11" x14ac:dyDescent="0.25">
      <c r="A650" s="3">
        <f>'Données brutes'!A646+'Données brutes'!B646</f>
        <v>43145.416666666664</v>
      </c>
      <c r="B650" s="2">
        <f>'Données brutes'!C646*$E$2</f>
        <v>84873</v>
      </c>
      <c r="C650" s="8">
        <f>'Données brutes'!J646*Calculatrice!$C$2+'Données brutes'!K646*Calculatrice!$B$2+'Données brutes'!L646+'Données brutes'!N646*Calculatrice!$D$2</f>
        <v>19860</v>
      </c>
      <c r="D650" s="2">
        <f t="shared" si="53"/>
        <v>-65013</v>
      </c>
      <c r="E650" s="8">
        <f>IF(ABS(D650)&lt;'Le jeu'!$E$6*1000,D650,SIGN(D650)*'Le jeu'!$E$6*1000)</f>
        <v>0</v>
      </c>
      <c r="F650" s="8">
        <f t="shared" si="50"/>
        <v>-65013</v>
      </c>
      <c r="G650" s="28">
        <f>IF(F650&lt;0,'Le jeu'!$E$7*INT(Calculatrice!F650/1000),0)</f>
        <v>0</v>
      </c>
      <c r="H650" s="8">
        <f t="shared" si="51"/>
        <v>-65013</v>
      </c>
      <c r="I650" s="28"/>
      <c r="J650" s="2">
        <f t="shared" si="52"/>
        <v>-65013</v>
      </c>
      <c r="K650" s="28">
        <f t="shared" si="54"/>
        <v>-65013</v>
      </c>
    </row>
    <row r="651" spans="1:11" x14ac:dyDescent="0.25">
      <c r="A651" s="3">
        <f>'Données brutes'!A647+'Données brutes'!B647</f>
        <v>43145.4375</v>
      </c>
      <c r="B651" s="2">
        <f>'Données brutes'!C647*$E$2</f>
        <v>84563</v>
      </c>
      <c r="C651" s="8">
        <f>'Données brutes'!J647*Calculatrice!$C$2+'Données brutes'!K647*Calculatrice!$B$2+'Données brutes'!L647+'Données brutes'!N647*Calculatrice!$D$2</f>
        <v>20295</v>
      </c>
      <c r="D651" s="2">
        <f t="shared" si="53"/>
        <v>-64268</v>
      </c>
      <c r="E651" s="8">
        <f>IF(ABS(D651)&lt;'Le jeu'!$E$6*1000,D651,SIGN(D651)*'Le jeu'!$E$6*1000)</f>
        <v>0</v>
      </c>
      <c r="F651" s="8">
        <f t="shared" si="50"/>
        <v>-64268</v>
      </c>
      <c r="G651" s="28">
        <f>IF(F651&lt;0,'Le jeu'!$E$7*INT(Calculatrice!F651/1000),0)</f>
        <v>0</v>
      </c>
      <c r="H651" s="8">
        <f t="shared" si="51"/>
        <v>-64268</v>
      </c>
      <c r="I651" s="28"/>
      <c r="J651" s="2">
        <f t="shared" si="52"/>
        <v>-64268</v>
      </c>
      <c r="K651" s="28">
        <f t="shared" si="54"/>
        <v>-64268</v>
      </c>
    </row>
    <row r="652" spans="1:11" x14ac:dyDescent="0.25">
      <c r="A652" s="3">
        <f>'Données brutes'!A648+'Données brutes'!B648</f>
        <v>43145.458333333336</v>
      </c>
      <c r="B652" s="2">
        <f>'Données brutes'!C648*$E$2</f>
        <v>84393</v>
      </c>
      <c r="C652" s="8">
        <f>'Données brutes'!J648*Calculatrice!$C$2+'Données brutes'!K648*Calculatrice!$B$2+'Données brutes'!L648+'Données brutes'!N648*Calculatrice!$D$2</f>
        <v>20013</v>
      </c>
      <c r="D652" s="2">
        <f t="shared" si="53"/>
        <v>-64380</v>
      </c>
      <c r="E652" s="8">
        <f>IF(ABS(D652)&lt;'Le jeu'!$E$6*1000,D652,SIGN(D652)*'Le jeu'!$E$6*1000)</f>
        <v>0</v>
      </c>
      <c r="F652" s="8">
        <f t="shared" si="50"/>
        <v>-64380</v>
      </c>
      <c r="G652" s="28">
        <f>IF(F652&lt;0,'Le jeu'!$E$7*INT(Calculatrice!F652/1000),0)</f>
        <v>0</v>
      </c>
      <c r="H652" s="8">
        <f t="shared" si="51"/>
        <v>-64380</v>
      </c>
      <c r="I652" s="28"/>
      <c r="J652" s="2">
        <f t="shared" si="52"/>
        <v>-64380</v>
      </c>
      <c r="K652" s="28">
        <f t="shared" si="54"/>
        <v>-64380</v>
      </c>
    </row>
    <row r="653" spans="1:11" x14ac:dyDescent="0.25">
      <c r="A653" s="3">
        <f>'Données brutes'!A649+'Données brutes'!B649</f>
        <v>43145.479166666664</v>
      </c>
      <c r="B653" s="2">
        <f>'Données brutes'!C649*$E$2</f>
        <v>84551</v>
      </c>
      <c r="C653" s="8">
        <f>'Données brutes'!J649*Calculatrice!$C$2+'Données brutes'!K649*Calculatrice!$B$2+'Données brutes'!L649+'Données brutes'!N649*Calculatrice!$D$2</f>
        <v>20741</v>
      </c>
      <c r="D653" s="2">
        <f t="shared" si="53"/>
        <v>-63810</v>
      </c>
      <c r="E653" s="8">
        <f>IF(ABS(D653)&lt;'Le jeu'!$E$6*1000,D653,SIGN(D653)*'Le jeu'!$E$6*1000)</f>
        <v>0</v>
      </c>
      <c r="F653" s="8">
        <f t="shared" si="50"/>
        <v>-63810</v>
      </c>
      <c r="G653" s="28">
        <f>IF(F653&lt;0,'Le jeu'!$E$7*INT(Calculatrice!F653/1000),0)</f>
        <v>0</v>
      </c>
      <c r="H653" s="8">
        <f t="shared" si="51"/>
        <v>-63810</v>
      </c>
      <c r="I653" s="28"/>
      <c r="J653" s="2">
        <f t="shared" si="52"/>
        <v>-63810</v>
      </c>
      <c r="K653" s="28">
        <f t="shared" si="54"/>
        <v>-63810</v>
      </c>
    </row>
    <row r="654" spans="1:11" x14ac:dyDescent="0.25">
      <c r="A654" s="3">
        <f>'Données brutes'!A650+'Données brutes'!B650</f>
        <v>43145.5</v>
      </c>
      <c r="B654" s="2">
        <f>'Données brutes'!C650*$E$2</f>
        <v>84298</v>
      </c>
      <c r="C654" s="8">
        <f>'Données brutes'!J650*Calculatrice!$C$2+'Données brutes'!K650*Calculatrice!$B$2+'Données brutes'!L650+'Données brutes'!N650*Calculatrice!$D$2</f>
        <v>20519</v>
      </c>
      <c r="D654" s="2">
        <f t="shared" si="53"/>
        <v>-63779</v>
      </c>
      <c r="E654" s="8">
        <f>IF(ABS(D654)&lt;'Le jeu'!$E$6*1000,D654,SIGN(D654)*'Le jeu'!$E$6*1000)</f>
        <v>0</v>
      </c>
      <c r="F654" s="8">
        <f t="shared" si="50"/>
        <v>-63779</v>
      </c>
      <c r="G654" s="28">
        <f>IF(F654&lt;0,'Le jeu'!$E$7*INT(Calculatrice!F654/1000),0)</f>
        <v>0</v>
      </c>
      <c r="H654" s="8">
        <f t="shared" si="51"/>
        <v>-63779</v>
      </c>
      <c r="I654" s="28"/>
      <c r="J654" s="2">
        <f t="shared" si="52"/>
        <v>-63779</v>
      </c>
      <c r="K654" s="28">
        <f t="shared" si="54"/>
        <v>-63779</v>
      </c>
    </row>
    <row r="655" spans="1:11" x14ac:dyDescent="0.25">
      <c r="A655" s="3">
        <f>'Données brutes'!A651+'Données brutes'!B651</f>
        <v>43145.520833333336</v>
      </c>
      <c r="B655" s="2">
        <f>'Données brutes'!C651*$E$2</f>
        <v>83542</v>
      </c>
      <c r="C655" s="8">
        <f>'Données brutes'!J651*Calculatrice!$C$2+'Données brutes'!K651*Calculatrice!$B$2+'Données brutes'!L651+'Données brutes'!N651*Calculatrice!$D$2</f>
        <v>19738</v>
      </c>
      <c r="D655" s="2">
        <f t="shared" si="53"/>
        <v>-63804</v>
      </c>
      <c r="E655" s="8">
        <f>IF(ABS(D655)&lt;'Le jeu'!$E$6*1000,D655,SIGN(D655)*'Le jeu'!$E$6*1000)</f>
        <v>0</v>
      </c>
      <c r="F655" s="8">
        <f t="shared" si="50"/>
        <v>-63804</v>
      </c>
      <c r="G655" s="28">
        <f>IF(F655&lt;0,'Le jeu'!$E$7*INT(Calculatrice!F655/1000),0)</f>
        <v>0</v>
      </c>
      <c r="H655" s="8">
        <f t="shared" si="51"/>
        <v>-63804</v>
      </c>
      <c r="I655" s="28"/>
      <c r="J655" s="2">
        <f t="shared" si="52"/>
        <v>-63804</v>
      </c>
      <c r="K655" s="28">
        <f t="shared" si="54"/>
        <v>-63804</v>
      </c>
    </row>
    <row r="656" spans="1:11" x14ac:dyDescent="0.25">
      <c r="A656" s="3">
        <f>'Données brutes'!A652+'Données brutes'!B652</f>
        <v>43145.541666666664</v>
      </c>
      <c r="B656" s="2">
        <f>'Données brutes'!C652*$E$2</f>
        <v>83788</v>
      </c>
      <c r="C656" s="8">
        <f>'Données brutes'!J652*Calculatrice!$C$2+'Données brutes'!K652*Calculatrice!$B$2+'Données brutes'!L652+'Données brutes'!N652*Calculatrice!$D$2</f>
        <v>20054</v>
      </c>
      <c r="D656" s="2">
        <f t="shared" si="53"/>
        <v>-63734</v>
      </c>
      <c r="E656" s="8">
        <f>IF(ABS(D656)&lt;'Le jeu'!$E$6*1000,D656,SIGN(D656)*'Le jeu'!$E$6*1000)</f>
        <v>0</v>
      </c>
      <c r="F656" s="8">
        <f t="shared" si="50"/>
        <v>-63734</v>
      </c>
      <c r="G656" s="28">
        <f>IF(F656&lt;0,'Le jeu'!$E$7*INT(Calculatrice!F656/1000),0)</f>
        <v>0</v>
      </c>
      <c r="H656" s="8">
        <f t="shared" si="51"/>
        <v>-63734</v>
      </c>
      <c r="I656" s="28"/>
      <c r="J656" s="2">
        <f t="shared" si="52"/>
        <v>-63734</v>
      </c>
      <c r="K656" s="28">
        <f t="shared" si="54"/>
        <v>-63734</v>
      </c>
    </row>
    <row r="657" spans="1:11" x14ac:dyDescent="0.25">
      <c r="A657" s="3">
        <f>'Données brutes'!A653+'Données brutes'!B653</f>
        <v>43145.5625</v>
      </c>
      <c r="B657" s="2">
        <f>'Données brutes'!C653*$E$2</f>
        <v>82815</v>
      </c>
      <c r="C657" s="8">
        <f>'Données brutes'!J653*Calculatrice!$C$2+'Données brutes'!K653*Calculatrice!$B$2+'Données brutes'!L653+'Données brutes'!N653*Calculatrice!$D$2</f>
        <v>19349</v>
      </c>
      <c r="D657" s="2">
        <f t="shared" si="53"/>
        <v>-63466</v>
      </c>
      <c r="E657" s="8">
        <f>IF(ABS(D657)&lt;'Le jeu'!$E$6*1000,D657,SIGN(D657)*'Le jeu'!$E$6*1000)</f>
        <v>0</v>
      </c>
      <c r="F657" s="8">
        <f t="shared" si="50"/>
        <v>-63466</v>
      </c>
      <c r="G657" s="28">
        <f>IF(F657&lt;0,'Le jeu'!$E$7*INT(Calculatrice!F657/1000),0)</f>
        <v>0</v>
      </c>
      <c r="H657" s="8">
        <f t="shared" si="51"/>
        <v>-63466</v>
      </c>
      <c r="I657" s="28"/>
      <c r="J657" s="2">
        <f t="shared" si="52"/>
        <v>-63466</v>
      </c>
      <c r="K657" s="28">
        <f t="shared" si="54"/>
        <v>-63466</v>
      </c>
    </row>
    <row r="658" spans="1:11" x14ac:dyDescent="0.25">
      <c r="A658" s="3">
        <f>'Données brutes'!A654+'Données brutes'!B654</f>
        <v>43145.583333333336</v>
      </c>
      <c r="B658" s="2">
        <f>'Données brutes'!C654*$E$2</f>
        <v>82097</v>
      </c>
      <c r="C658" s="8">
        <f>'Données brutes'!J654*Calculatrice!$C$2+'Données brutes'!K654*Calculatrice!$B$2+'Données brutes'!L654+'Données brutes'!N654*Calculatrice!$D$2</f>
        <v>18497</v>
      </c>
      <c r="D658" s="2">
        <f t="shared" si="53"/>
        <v>-63600</v>
      </c>
      <c r="E658" s="8">
        <f>IF(ABS(D658)&lt;'Le jeu'!$E$6*1000,D658,SIGN(D658)*'Le jeu'!$E$6*1000)</f>
        <v>0</v>
      </c>
      <c r="F658" s="8">
        <f t="shared" si="50"/>
        <v>-63600</v>
      </c>
      <c r="G658" s="28">
        <f>IF(F658&lt;0,'Le jeu'!$E$7*INT(Calculatrice!F658/1000),0)</f>
        <v>0</v>
      </c>
      <c r="H658" s="8">
        <f t="shared" si="51"/>
        <v>-63600</v>
      </c>
      <c r="I658" s="28"/>
      <c r="J658" s="2">
        <f t="shared" si="52"/>
        <v>-63600</v>
      </c>
      <c r="K658" s="28">
        <f t="shared" si="54"/>
        <v>-63600</v>
      </c>
    </row>
    <row r="659" spans="1:11" x14ac:dyDescent="0.25">
      <c r="A659" s="3">
        <f>'Données brutes'!A655+'Données brutes'!B655</f>
        <v>43145.604166666664</v>
      </c>
      <c r="B659" s="2">
        <f>'Données brutes'!C655*$E$2</f>
        <v>81354</v>
      </c>
      <c r="C659" s="8">
        <f>'Données brutes'!J655*Calculatrice!$C$2+'Données brutes'!K655*Calculatrice!$B$2+'Données brutes'!L655+'Données brutes'!N655*Calculatrice!$D$2</f>
        <v>18121</v>
      </c>
      <c r="D659" s="2">
        <f t="shared" si="53"/>
        <v>-63233</v>
      </c>
      <c r="E659" s="8">
        <f>IF(ABS(D659)&lt;'Le jeu'!$E$6*1000,D659,SIGN(D659)*'Le jeu'!$E$6*1000)</f>
        <v>0</v>
      </c>
      <c r="F659" s="8">
        <f t="shared" si="50"/>
        <v>-63233</v>
      </c>
      <c r="G659" s="28">
        <f>IF(F659&lt;0,'Le jeu'!$E$7*INT(Calculatrice!F659/1000),0)</f>
        <v>0</v>
      </c>
      <c r="H659" s="8">
        <f t="shared" si="51"/>
        <v>-63233</v>
      </c>
      <c r="I659" s="28"/>
      <c r="J659" s="2">
        <f t="shared" si="52"/>
        <v>-63233</v>
      </c>
      <c r="K659" s="28">
        <f t="shared" si="54"/>
        <v>-63233</v>
      </c>
    </row>
    <row r="660" spans="1:11" x14ac:dyDescent="0.25">
      <c r="A660" s="3">
        <f>'Données brutes'!A656+'Données brutes'!B656</f>
        <v>43145.625</v>
      </c>
      <c r="B660" s="2">
        <f>'Données brutes'!C656*$E$2</f>
        <v>79812</v>
      </c>
      <c r="C660" s="8">
        <f>'Données brutes'!J656*Calculatrice!$C$2+'Données brutes'!K656*Calculatrice!$B$2+'Données brutes'!L656+'Données brutes'!N656*Calculatrice!$D$2</f>
        <v>17157</v>
      </c>
      <c r="D660" s="2">
        <f t="shared" si="53"/>
        <v>-62655</v>
      </c>
      <c r="E660" s="8">
        <f>IF(ABS(D660)&lt;'Le jeu'!$E$6*1000,D660,SIGN(D660)*'Le jeu'!$E$6*1000)</f>
        <v>0</v>
      </c>
      <c r="F660" s="8">
        <f t="shared" si="50"/>
        <v>-62655</v>
      </c>
      <c r="G660" s="28">
        <f>IF(F660&lt;0,'Le jeu'!$E$7*INT(Calculatrice!F660/1000),0)</f>
        <v>0</v>
      </c>
      <c r="H660" s="8">
        <f t="shared" si="51"/>
        <v>-62655</v>
      </c>
      <c r="I660" s="28"/>
      <c r="J660" s="2">
        <f t="shared" si="52"/>
        <v>-62655</v>
      </c>
      <c r="K660" s="28">
        <f t="shared" si="54"/>
        <v>-62655</v>
      </c>
    </row>
    <row r="661" spans="1:11" x14ac:dyDescent="0.25">
      <c r="A661" s="3">
        <f>'Données brutes'!A657+'Données brutes'!B657</f>
        <v>43145.645833333336</v>
      </c>
      <c r="B661" s="2">
        <f>'Données brutes'!C657*$E$2</f>
        <v>78906</v>
      </c>
      <c r="C661" s="8">
        <f>'Données brutes'!J657*Calculatrice!$C$2+'Données brutes'!K657*Calculatrice!$B$2+'Données brutes'!L657+'Données brutes'!N657*Calculatrice!$D$2</f>
        <v>16835</v>
      </c>
      <c r="D661" s="2">
        <f t="shared" si="53"/>
        <v>-62071</v>
      </c>
      <c r="E661" s="8">
        <f>IF(ABS(D661)&lt;'Le jeu'!$E$6*1000,D661,SIGN(D661)*'Le jeu'!$E$6*1000)</f>
        <v>0</v>
      </c>
      <c r="F661" s="8">
        <f t="shared" si="50"/>
        <v>-62071</v>
      </c>
      <c r="G661" s="28">
        <f>IF(F661&lt;0,'Le jeu'!$E$7*INT(Calculatrice!F661/1000),0)</f>
        <v>0</v>
      </c>
      <c r="H661" s="8">
        <f t="shared" si="51"/>
        <v>-62071</v>
      </c>
      <c r="I661" s="28"/>
      <c r="J661" s="2">
        <f t="shared" si="52"/>
        <v>-62071</v>
      </c>
      <c r="K661" s="28">
        <f t="shared" si="54"/>
        <v>-62071</v>
      </c>
    </row>
    <row r="662" spans="1:11" x14ac:dyDescent="0.25">
      <c r="A662" s="3">
        <f>'Données brutes'!A658+'Données brutes'!B658</f>
        <v>43145.666666666664</v>
      </c>
      <c r="B662" s="2">
        <f>'Données brutes'!C658*$E$2</f>
        <v>78174</v>
      </c>
      <c r="C662" s="8">
        <f>'Données brutes'!J658*Calculatrice!$C$2+'Données brutes'!K658*Calculatrice!$B$2+'Données brutes'!L658+'Données brutes'!N658*Calculatrice!$D$2</f>
        <v>16604</v>
      </c>
      <c r="D662" s="2">
        <f t="shared" si="53"/>
        <v>-61570</v>
      </c>
      <c r="E662" s="8">
        <f>IF(ABS(D662)&lt;'Le jeu'!$E$6*1000,D662,SIGN(D662)*'Le jeu'!$E$6*1000)</f>
        <v>0</v>
      </c>
      <c r="F662" s="8">
        <f t="shared" si="50"/>
        <v>-61570</v>
      </c>
      <c r="G662" s="28">
        <f>IF(F662&lt;0,'Le jeu'!$E$7*INT(Calculatrice!F662/1000),0)</f>
        <v>0</v>
      </c>
      <c r="H662" s="8">
        <f t="shared" si="51"/>
        <v>-61570</v>
      </c>
      <c r="I662" s="28"/>
      <c r="J662" s="2">
        <f t="shared" si="52"/>
        <v>-61570</v>
      </c>
      <c r="K662" s="28">
        <f t="shared" si="54"/>
        <v>-61570</v>
      </c>
    </row>
    <row r="663" spans="1:11" x14ac:dyDescent="0.25">
      <c r="A663" s="3">
        <f>'Données brutes'!A659+'Données brutes'!B659</f>
        <v>43145.6875</v>
      </c>
      <c r="B663" s="2">
        <f>'Données brutes'!C659*$E$2</f>
        <v>77821</v>
      </c>
      <c r="C663" s="8">
        <f>'Données brutes'!J659*Calculatrice!$C$2+'Données brutes'!K659*Calculatrice!$B$2+'Données brutes'!L659+'Données brutes'!N659*Calculatrice!$D$2</f>
        <v>16653</v>
      </c>
      <c r="D663" s="2">
        <f t="shared" si="53"/>
        <v>-61168</v>
      </c>
      <c r="E663" s="8">
        <f>IF(ABS(D663)&lt;'Le jeu'!$E$6*1000,D663,SIGN(D663)*'Le jeu'!$E$6*1000)</f>
        <v>0</v>
      </c>
      <c r="F663" s="8">
        <f t="shared" si="50"/>
        <v>-61168</v>
      </c>
      <c r="G663" s="28">
        <f>IF(F663&lt;0,'Le jeu'!$E$7*INT(Calculatrice!F663/1000),0)</f>
        <v>0</v>
      </c>
      <c r="H663" s="8">
        <f t="shared" si="51"/>
        <v>-61168</v>
      </c>
      <c r="I663" s="28"/>
      <c r="J663" s="2">
        <f t="shared" si="52"/>
        <v>-61168</v>
      </c>
      <c r="K663" s="28">
        <f t="shared" si="54"/>
        <v>-61168</v>
      </c>
    </row>
    <row r="664" spans="1:11" x14ac:dyDescent="0.25">
      <c r="A664" s="3">
        <f>'Données brutes'!A660+'Données brutes'!B660</f>
        <v>43145.708333333336</v>
      </c>
      <c r="B664" s="2">
        <f>'Données brutes'!C660*$E$2</f>
        <v>77460</v>
      </c>
      <c r="C664" s="8">
        <f>'Données brutes'!J660*Calculatrice!$C$2+'Données brutes'!K660*Calculatrice!$B$2+'Données brutes'!L660+'Données brutes'!N660*Calculatrice!$D$2</f>
        <v>16266</v>
      </c>
      <c r="D664" s="2">
        <f t="shared" si="53"/>
        <v>-61194</v>
      </c>
      <c r="E664" s="8">
        <f>IF(ABS(D664)&lt;'Le jeu'!$E$6*1000,D664,SIGN(D664)*'Le jeu'!$E$6*1000)</f>
        <v>0</v>
      </c>
      <c r="F664" s="8">
        <f t="shared" si="50"/>
        <v>-61194</v>
      </c>
      <c r="G664" s="28">
        <f>IF(F664&lt;0,'Le jeu'!$E$7*INT(Calculatrice!F664/1000),0)</f>
        <v>0</v>
      </c>
      <c r="H664" s="8">
        <f t="shared" si="51"/>
        <v>-61194</v>
      </c>
      <c r="I664" s="28"/>
      <c r="J664" s="2">
        <f t="shared" si="52"/>
        <v>-61194</v>
      </c>
      <c r="K664" s="28">
        <f t="shared" si="54"/>
        <v>-61194</v>
      </c>
    </row>
    <row r="665" spans="1:11" x14ac:dyDescent="0.25">
      <c r="A665" s="3">
        <f>'Données brutes'!A661+'Données brutes'!B661</f>
        <v>43145.729166666664</v>
      </c>
      <c r="B665" s="2">
        <f>'Données brutes'!C661*$E$2</f>
        <v>77787</v>
      </c>
      <c r="C665" s="8">
        <f>'Données brutes'!J661*Calculatrice!$C$2+'Données brutes'!K661*Calculatrice!$B$2+'Données brutes'!L661+'Données brutes'!N661*Calculatrice!$D$2</f>
        <v>16777</v>
      </c>
      <c r="D665" s="2">
        <f t="shared" si="53"/>
        <v>-61010</v>
      </c>
      <c r="E665" s="8">
        <f>IF(ABS(D665)&lt;'Le jeu'!$E$6*1000,D665,SIGN(D665)*'Le jeu'!$E$6*1000)</f>
        <v>0</v>
      </c>
      <c r="F665" s="8">
        <f t="shared" si="50"/>
        <v>-61010</v>
      </c>
      <c r="G665" s="28">
        <f>IF(F665&lt;0,'Le jeu'!$E$7*INT(Calculatrice!F665/1000),0)</f>
        <v>0</v>
      </c>
      <c r="H665" s="8">
        <f t="shared" si="51"/>
        <v>-61010</v>
      </c>
      <c r="I665" s="28"/>
      <c r="J665" s="2">
        <f t="shared" si="52"/>
        <v>-61010</v>
      </c>
      <c r="K665" s="28">
        <f t="shared" si="54"/>
        <v>-61010</v>
      </c>
    </row>
    <row r="666" spans="1:11" x14ac:dyDescent="0.25">
      <c r="A666" s="3">
        <f>'Données brutes'!A662+'Données brutes'!B662</f>
        <v>43145.75</v>
      </c>
      <c r="B666" s="2">
        <f>'Données brutes'!C662*$E$2</f>
        <v>79196</v>
      </c>
      <c r="C666" s="8">
        <f>'Données brutes'!J662*Calculatrice!$C$2+'Données brutes'!K662*Calculatrice!$B$2+'Données brutes'!L662+'Données brutes'!N662*Calculatrice!$D$2</f>
        <v>17956</v>
      </c>
      <c r="D666" s="2">
        <f t="shared" si="53"/>
        <v>-61240</v>
      </c>
      <c r="E666" s="8">
        <f>IF(ABS(D666)&lt;'Le jeu'!$E$6*1000,D666,SIGN(D666)*'Le jeu'!$E$6*1000)</f>
        <v>0</v>
      </c>
      <c r="F666" s="8">
        <f t="shared" si="50"/>
        <v>-61240</v>
      </c>
      <c r="G666" s="28">
        <f>IF(F666&lt;0,'Le jeu'!$E$7*INT(Calculatrice!F666/1000),0)</f>
        <v>0</v>
      </c>
      <c r="H666" s="8">
        <f t="shared" si="51"/>
        <v>-61240</v>
      </c>
      <c r="I666" s="28"/>
      <c r="J666" s="2">
        <f t="shared" si="52"/>
        <v>-61240</v>
      </c>
      <c r="K666" s="28">
        <f t="shared" si="54"/>
        <v>-61240</v>
      </c>
    </row>
    <row r="667" spans="1:11" x14ac:dyDescent="0.25">
      <c r="A667" s="3">
        <f>'Données brutes'!A663+'Données brutes'!B663</f>
        <v>43145.770833333336</v>
      </c>
      <c r="B667" s="2">
        <f>'Données brutes'!C663*$E$2</f>
        <v>82408</v>
      </c>
      <c r="C667" s="8">
        <f>'Données brutes'!J663*Calculatrice!$C$2+'Données brutes'!K663*Calculatrice!$B$2+'Données brutes'!L663+'Données brutes'!N663*Calculatrice!$D$2</f>
        <v>19595</v>
      </c>
      <c r="D667" s="2">
        <f t="shared" si="53"/>
        <v>-62813</v>
      </c>
      <c r="E667" s="8">
        <f>IF(ABS(D667)&lt;'Le jeu'!$E$6*1000,D667,SIGN(D667)*'Le jeu'!$E$6*1000)</f>
        <v>0</v>
      </c>
      <c r="F667" s="8">
        <f t="shared" si="50"/>
        <v>-62813</v>
      </c>
      <c r="G667" s="28">
        <f>IF(F667&lt;0,'Le jeu'!$E$7*INT(Calculatrice!F667/1000),0)</f>
        <v>0</v>
      </c>
      <c r="H667" s="8">
        <f t="shared" si="51"/>
        <v>-62813</v>
      </c>
      <c r="I667" s="28"/>
      <c r="J667" s="2">
        <f t="shared" si="52"/>
        <v>-62813</v>
      </c>
      <c r="K667" s="28">
        <f t="shared" si="54"/>
        <v>-62813</v>
      </c>
    </row>
    <row r="668" spans="1:11" x14ac:dyDescent="0.25">
      <c r="A668" s="3">
        <f>'Données brutes'!A664+'Données brutes'!B664</f>
        <v>43145.791666666664</v>
      </c>
      <c r="B668" s="2">
        <f>'Données brutes'!C664*$E$2</f>
        <v>85344</v>
      </c>
      <c r="C668" s="8">
        <f>'Données brutes'!J664*Calculatrice!$C$2+'Données brutes'!K664*Calculatrice!$B$2+'Données brutes'!L664+'Données brutes'!N664*Calculatrice!$D$2</f>
        <v>22626</v>
      </c>
      <c r="D668" s="2">
        <f t="shared" si="53"/>
        <v>-62718</v>
      </c>
      <c r="E668" s="8">
        <f>IF(ABS(D668)&lt;'Le jeu'!$E$6*1000,D668,SIGN(D668)*'Le jeu'!$E$6*1000)</f>
        <v>0</v>
      </c>
      <c r="F668" s="8">
        <f t="shared" si="50"/>
        <v>-62718</v>
      </c>
      <c r="G668" s="28">
        <f>IF(F668&lt;0,'Le jeu'!$E$7*INT(Calculatrice!F668/1000),0)</f>
        <v>0</v>
      </c>
      <c r="H668" s="8">
        <f t="shared" si="51"/>
        <v>-62718</v>
      </c>
      <c r="I668" s="28"/>
      <c r="J668" s="2">
        <f t="shared" si="52"/>
        <v>-62718</v>
      </c>
      <c r="K668" s="28">
        <f t="shared" si="54"/>
        <v>-62718</v>
      </c>
    </row>
    <row r="669" spans="1:11" x14ac:dyDescent="0.25">
      <c r="A669" s="3">
        <f>'Données brutes'!A665+'Données brutes'!B665</f>
        <v>43145.8125</v>
      </c>
      <c r="B669" s="2">
        <f>'Données brutes'!C665*$E$2</f>
        <v>84710</v>
      </c>
      <c r="C669" s="8">
        <f>'Données brutes'!J665*Calculatrice!$C$2+'Données brutes'!K665*Calculatrice!$B$2+'Données brutes'!L665+'Données brutes'!N665*Calculatrice!$D$2</f>
        <v>22943</v>
      </c>
      <c r="D669" s="2">
        <f t="shared" si="53"/>
        <v>-61767</v>
      </c>
      <c r="E669" s="8">
        <f>IF(ABS(D669)&lt;'Le jeu'!$E$6*1000,D669,SIGN(D669)*'Le jeu'!$E$6*1000)</f>
        <v>0</v>
      </c>
      <c r="F669" s="8">
        <f t="shared" si="50"/>
        <v>-61767</v>
      </c>
      <c r="G669" s="28">
        <f>IF(F669&lt;0,'Le jeu'!$E$7*INT(Calculatrice!F669/1000),0)</f>
        <v>0</v>
      </c>
      <c r="H669" s="8">
        <f t="shared" si="51"/>
        <v>-61767</v>
      </c>
      <c r="I669" s="28"/>
      <c r="J669" s="2">
        <f t="shared" si="52"/>
        <v>-61767</v>
      </c>
      <c r="K669" s="28">
        <f t="shared" si="54"/>
        <v>-61767</v>
      </c>
    </row>
    <row r="670" spans="1:11" x14ac:dyDescent="0.25">
      <c r="A670" s="3">
        <f>'Données brutes'!A666+'Données brutes'!B666</f>
        <v>43145.833333333336</v>
      </c>
      <c r="B670" s="2">
        <f>'Données brutes'!C666*$E$2</f>
        <v>82601</v>
      </c>
      <c r="C670" s="8">
        <f>'Données brutes'!J666*Calculatrice!$C$2+'Données brutes'!K666*Calculatrice!$B$2+'Données brutes'!L666+'Données brutes'!N666*Calculatrice!$D$2</f>
        <v>21156</v>
      </c>
      <c r="D670" s="2">
        <f t="shared" si="53"/>
        <v>-61445</v>
      </c>
      <c r="E670" s="8">
        <f>IF(ABS(D670)&lt;'Le jeu'!$E$6*1000,D670,SIGN(D670)*'Le jeu'!$E$6*1000)</f>
        <v>0</v>
      </c>
      <c r="F670" s="8">
        <f t="shared" si="50"/>
        <v>-61445</v>
      </c>
      <c r="G670" s="28">
        <f>IF(F670&lt;0,'Le jeu'!$E$7*INT(Calculatrice!F670/1000),0)</f>
        <v>0</v>
      </c>
      <c r="H670" s="8">
        <f t="shared" si="51"/>
        <v>-61445</v>
      </c>
      <c r="I670" s="28"/>
      <c r="J670" s="2">
        <f t="shared" si="52"/>
        <v>-61445</v>
      </c>
      <c r="K670" s="28">
        <f t="shared" si="54"/>
        <v>-61445</v>
      </c>
    </row>
    <row r="671" spans="1:11" x14ac:dyDescent="0.25">
      <c r="A671" s="3">
        <f>'Données brutes'!A667+'Données brutes'!B667</f>
        <v>43145.854166666664</v>
      </c>
      <c r="B671" s="2">
        <f>'Données brutes'!C667*$E$2</f>
        <v>79934</v>
      </c>
      <c r="C671" s="8">
        <f>'Données brutes'!J667*Calculatrice!$C$2+'Données brutes'!K667*Calculatrice!$B$2+'Données brutes'!L667+'Données brutes'!N667*Calculatrice!$D$2</f>
        <v>19883</v>
      </c>
      <c r="D671" s="2">
        <f t="shared" si="53"/>
        <v>-60051</v>
      </c>
      <c r="E671" s="8">
        <f>IF(ABS(D671)&lt;'Le jeu'!$E$6*1000,D671,SIGN(D671)*'Le jeu'!$E$6*1000)</f>
        <v>0</v>
      </c>
      <c r="F671" s="8">
        <f t="shared" si="50"/>
        <v>-60051</v>
      </c>
      <c r="G671" s="28">
        <f>IF(F671&lt;0,'Le jeu'!$E$7*INT(Calculatrice!F671/1000),0)</f>
        <v>0</v>
      </c>
      <c r="H671" s="8">
        <f t="shared" si="51"/>
        <v>-60051</v>
      </c>
      <c r="I671" s="28"/>
      <c r="J671" s="2">
        <f t="shared" si="52"/>
        <v>-60051</v>
      </c>
      <c r="K671" s="28">
        <f t="shared" si="54"/>
        <v>-60051</v>
      </c>
    </row>
    <row r="672" spans="1:11" x14ac:dyDescent="0.25">
      <c r="A672" s="3">
        <f>'Données brutes'!A668+'Données brutes'!B668</f>
        <v>43145.875</v>
      </c>
      <c r="B672" s="2">
        <f>'Données brutes'!C668*$E$2</f>
        <v>77187</v>
      </c>
      <c r="C672" s="8">
        <f>'Données brutes'!J668*Calculatrice!$C$2+'Données brutes'!K668*Calculatrice!$B$2+'Données brutes'!L668+'Données brutes'!N668*Calculatrice!$D$2</f>
        <v>17785</v>
      </c>
      <c r="D672" s="2">
        <f t="shared" si="53"/>
        <v>-59402</v>
      </c>
      <c r="E672" s="8">
        <f>IF(ABS(D672)&lt;'Le jeu'!$E$6*1000,D672,SIGN(D672)*'Le jeu'!$E$6*1000)</f>
        <v>0</v>
      </c>
      <c r="F672" s="8">
        <f t="shared" si="50"/>
        <v>-59402</v>
      </c>
      <c r="G672" s="28">
        <f>IF(F672&lt;0,'Le jeu'!$E$7*INT(Calculatrice!F672/1000),0)</f>
        <v>0</v>
      </c>
      <c r="H672" s="8">
        <f t="shared" si="51"/>
        <v>-59402</v>
      </c>
      <c r="I672" s="28"/>
      <c r="J672" s="2">
        <f t="shared" si="52"/>
        <v>-59402</v>
      </c>
      <c r="K672" s="28">
        <f t="shared" si="54"/>
        <v>-59402</v>
      </c>
    </row>
    <row r="673" spans="1:11" x14ac:dyDescent="0.25">
      <c r="A673" s="3">
        <f>'Données brutes'!A669+'Données brutes'!B669</f>
        <v>43145.895833333336</v>
      </c>
      <c r="B673" s="2">
        <f>'Données brutes'!C669*$E$2</f>
        <v>75072</v>
      </c>
      <c r="C673" s="8">
        <f>'Données brutes'!J669*Calculatrice!$C$2+'Données brutes'!K669*Calculatrice!$B$2+'Données brutes'!L669+'Données brutes'!N669*Calculatrice!$D$2</f>
        <v>17376</v>
      </c>
      <c r="D673" s="2">
        <f t="shared" si="53"/>
        <v>-57696</v>
      </c>
      <c r="E673" s="8">
        <f>IF(ABS(D673)&lt;'Le jeu'!$E$6*1000,D673,SIGN(D673)*'Le jeu'!$E$6*1000)</f>
        <v>0</v>
      </c>
      <c r="F673" s="8">
        <f t="shared" si="50"/>
        <v>-57696</v>
      </c>
      <c r="G673" s="28">
        <f>IF(F673&lt;0,'Le jeu'!$E$7*INT(Calculatrice!F673/1000),0)</f>
        <v>0</v>
      </c>
      <c r="H673" s="8">
        <f t="shared" si="51"/>
        <v>-57696</v>
      </c>
      <c r="I673" s="28"/>
      <c r="J673" s="2">
        <f t="shared" si="52"/>
        <v>-57696</v>
      </c>
      <c r="K673" s="28">
        <f t="shared" si="54"/>
        <v>-57696</v>
      </c>
    </row>
    <row r="674" spans="1:11" x14ac:dyDescent="0.25">
      <c r="A674" s="3">
        <f>'Données brutes'!A670+'Données brutes'!B670</f>
        <v>43145.916666666664</v>
      </c>
      <c r="B674" s="2">
        <f>'Données brutes'!C670*$E$2</f>
        <v>73634</v>
      </c>
      <c r="C674" s="8">
        <f>'Données brutes'!J670*Calculatrice!$C$2+'Données brutes'!K670*Calculatrice!$B$2+'Données brutes'!L670+'Données brutes'!N670*Calculatrice!$D$2</f>
        <v>16887</v>
      </c>
      <c r="D674" s="2">
        <f t="shared" si="53"/>
        <v>-56747</v>
      </c>
      <c r="E674" s="8">
        <f>IF(ABS(D674)&lt;'Le jeu'!$E$6*1000,D674,SIGN(D674)*'Le jeu'!$E$6*1000)</f>
        <v>0</v>
      </c>
      <c r="F674" s="8">
        <f t="shared" si="50"/>
        <v>-56747</v>
      </c>
      <c r="G674" s="28">
        <f>IF(F674&lt;0,'Le jeu'!$E$7*INT(Calculatrice!F674/1000),0)</f>
        <v>0</v>
      </c>
      <c r="H674" s="8">
        <f t="shared" si="51"/>
        <v>-56747</v>
      </c>
      <c r="I674" s="28"/>
      <c r="J674" s="2">
        <f t="shared" si="52"/>
        <v>-56747</v>
      </c>
      <c r="K674" s="28">
        <f t="shared" si="54"/>
        <v>-56747</v>
      </c>
    </row>
    <row r="675" spans="1:11" x14ac:dyDescent="0.25">
      <c r="A675" s="3">
        <f>'Données brutes'!A671+'Données brutes'!B671</f>
        <v>43145.9375</v>
      </c>
      <c r="B675" s="2">
        <f>'Données brutes'!C671*$E$2</f>
        <v>73548</v>
      </c>
      <c r="C675" s="8">
        <f>'Données brutes'!J671*Calculatrice!$C$2+'Données brutes'!K671*Calculatrice!$B$2+'Données brutes'!L671+'Données brutes'!N671*Calculatrice!$D$2</f>
        <v>17274</v>
      </c>
      <c r="D675" s="2">
        <f t="shared" si="53"/>
        <v>-56274</v>
      </c>
      <c r="E675" s="8">
        <f>IF(ABS(D675)&lt;'Le jeu'!$E$6*1000,D675,SIGN(D675)*'Le jeu'!$E$6*1000)</f>
        <v>0</v>
      </c>
      <c r="F675" s="8">
        <f t="shared" si="50"/>
        <v>-56274</v>
      </c>
      <c r="G675" s="28">
        <f>IF(F675&lt;0,'Le jeu'!$E$7*INT(Calculatrice!F675/1000),0)</f>
        <v>0</v>
      </c>
      <c r="H675" s="8">
        <f t="shared" si="51"/>
        <v>-56274</v>
      </c>
      <c r="I675" s="28"/>
      <c r="J675" s="2">
        <f t="shared" si="52"/>
        <v>-56274</v>
      </c>
      <c r="K675" s="28">
        <f t="shared" si="54"/>
        <v>-56274</v>
      </c>
    </row>
    <row r="676" spans="1:11" x14ac:dyDescent="0.25">
      <c r="A676" s="3">
        <f>'Données brutes'!A672+'Données brutes'!B672</f>
        <v>43145.958333333336</v>
      </c>
      <c r="B676" s="2">
        <f>'Données brutes'!C672*$E$2</f>
        <v>76043</v>
      </c>
      <c r="C676" s="8">
        <f>'Données brutes'!J672*Calculatrice!$C$2+'Données brutes'!K672*Calculatrice!$B$2+'Données brutes'!L672+'Données brutes'!N672*Calculatrice!$D$2</f>
        <v>18807</v>
      </c>
      <c r="D676" s="2">
        <f t="shared" si="53"/>
        <v>-57236</v>
      </c>
      <c r="E676" s="8">
        <f>IF(ABS(D676)&lt;'Le jeu'!$E$6*1000,D676,SIGN(D676)*'Le jeu'!$E$6*1000)</f>
        <v>0</v>
      </c>
      <c r="F676" s="8">
        <f t="shared" si="50"/>
        <v>-57236</v>
      </c>
      <c r="G676" s="28">
        <f>IF(F676&lt;0,'Le jeu'!$E$7*INT(Calculatrice!F676/1000),0)</f>
        <v>0</v>
      </c>
      <c r="H676" s="8">
        <f t="shared" si="51"/>
        <v>-57236</v>
      </c>
      <c r="I676" s="28"/>
      <c r="J676" s="2">
        <f t="shared" si="52"/>
        <v>-57236</v>
      </c>
      <c r="K676" s="28">
        <f t="shared" si="54"/>
        <v>-57236</v>
      </c>
    </row>
    <row r="677" spans="1:11" x14ac:dyDescent="0.25">
      <c r="A677" s="3">
        <f>'Données brutes'!A673+'Données brutes'!B673</f>
        <v>43145.979166666664</v>
      </c>
      <c r="B677" s="2">
        <f>'Données brutes'!C673*$E$2</f>
        <v>74804</v>
      </c>
      <c r="C677" s="8">
        <f>'Données brutes'!J673*Calculatrice!$C$2+'Données brutes'!K673*Calculatrice!$B$2+'Données brutes'!L673+'Données brutes'!N673*Calculatrice!$D$2</f>
        <v>18072</v>
      </c>
      <c r="D677" s="2">
        <f t="shared" si="53"/>
        <v>-56732</v>
      </c>
      <c r="E677" s="8">
        <f>IF(ABS(D677)&lt;'Le jeu'!$E$6*1000,D677,SIGN(D677)*'Le jeu'!$E$6*1000)</f>
        <v>0</v>
      </c>
      <c r="F677" s="8">
        <f t="shared" si="50"/>
        <v>-56732</v>
      </c>
      <c r="G677" s="28">
        <f>IF(F677&lt;0,'Le jeu'!$E$7*INT(Calculatrice!F677/1000),0)</f>
        <v>0</v>
      </c>
      <c r="H677" s="8">
        <f t="shared" si="51"/>
        <v>-56732</v>
      </c>
      <c r="I677" s="28"/>
      <c r="J677" s="2">
        <f t="shared" si="52"/>
        <v>-56732</v>
      </c>
      <c r="K677" s="28">
        <f t="shared" si="54"/>
        <v>-56732</v>
      </c>
    </row>
    <row r="678" spans="1:11" x14ac:dyDescent="0.25">
      <c r="A678" s="3">
        <f>'Données brutes'!A674+'Données brutes'!B674</f>
        <v>43146</v>
      </c>
      <c r="B678" s="2">
        <f>'Données brutes'!C674*$E$2</f>
        <v>74524</v>
      </c>
      <c r="C678" s="8">
        <f>'Données brutes'!J674*Calculatrice!$C$2+'Données brutes'!K674*Calculatrice!$B$2+'Données brutes'!L674+'Données brutes'!N674*Calculatrice!$D$2</f>
        <v>17954</v>
      </c>
      <c r="D678" s="2">
        <f t="shared" si="53"/>
        <v>-56570</v>
      </c>
      <c r="E678" s="8">
        <f>IF(ABS(D678)&lt;'Le jeu'!$E$6*1000,D678,SIGN(D678)*'Le jeu'!$E$6*1000)</f>
        <v>0</v>
      </c>
      <c r="F678" s="8">
        <f t="shared" si="50"/>
        <v>-56570</v>
      </c>
      <c r="G678" s="28">
        <f>IF(F678&lt;0,'Le jeu'!$E$7*INT(Calculatrice!F678/1000),0)</f>
        <v>0</v>
      </c>
      <c r="H678" s="8">
        <f t="shared" si="51"/>
        <v>-56570</v>
      </c>
      <c r="I678" s="28"/>
      <c r="J678" s="2">
        <f t="shared" si="52"/>
        <v>-56570</v>
      </c>
      <c r="K678" s="28">
        <f t="shared" si="54"/>
        <v>-56570</v>
      </c>
    </row>
    <row r="679" spans="1:11" x14ac:dyDescent="0.25">
      <c r="A679" s="3">
        <f>'Données brutes'!A675+'Données brutes'!B675</f>
        <v>43146.020833333336</v>
      </c>
      <c r="B679" s="2">
        <f>'Données brutes'!C675*$E$2</f>
        <v>72983</v>
      </c>
      <c r="C679" s="8">
        <f>'Données brutes'!J675*Calculatrice!$C$2+'Données brutes'!K675*Calculatrice!$B$2+'Données brutes'!L675+'Données brutes'!N675*Calculatrice!$D$2</f>
        <v>16797</v>
      </c>
      <c r="D679" s="2">
        <f t="shared" si="53"/>
        <v>-56186</v>
      </c>
      <c r="E679" s="8">
        <f>IF(ABS(D679)&lt;'Le jeu'!$E$6*1000,D679,SIGN(D679)*'Le jeu'!$E$6*1000)</f>
        <v>0</v>
      </c>
      <c r="F679" s="8">
        <f t="shared" ref="F679:F742" si="55">D679-E679</f>
        <v>-56186</v>
      </c>
      <c r="G679" s="28">
        <f>IF(F679&lt;0,'Le jeu'!$E$7*INT(Calculatrice!F679/1000),0)</f>
        <v>0</v>
      </c>
      <c r="H679" s="8">
        <f t="shared" ref="H679:H742" si="56">F679-G679</f>
        <v>-56186</v>
      </c>
      <c r="I679" s="28"/>
      <c r="J679" s="2">
        <f t="shared" ref="J679:J742" si="57">H679-(I679-I680)*1000000/0.5</f>
        <v>-56186</v>
      </c>
      <c r="K679" s="28">
        <f t="shared" si="54"/>
        <v>-56186</v>
      </c>
    </row>
    <row r="680" spans="1:11" x14ac:dyDescent="0.25">
      <c r="A680" s="3">
        <f>'Données brutes'!A676+'Données brutes'!B676</f>
        <v>43146.041666666664</v>
      </c>
      <c r="B680" s="2">
        <f>'Données brutes'!C676*$E$2</f>
        <v>70022</v>
      </c>
      <c r="C680" s="8">
        <f>'Données brutes'!J676*Calculatrice!$C$2+'Données brutes'!K676*Calculatrice!$B$2+'Données brutes'!L676+'Données brutes'!N676*Calculatrice!$D$2</f>
        <v>15975</v>
      </c>
      <c r="D680" s="2">
        <f t="shared" si="53"/>
        <v>-54047</v>
      </c>
      <c r="E680" s="8">
        <f>IF(ABS(D680)&lt;'Le jeu'!$E$6*1000,D680,SIGN(D680)*'Le jeu'!$E$6*1000)</f>
        <v>0</v>
      </c>
      <c r="F680" s="8">
        <f t="shared" si="55"/>
        <v>-54047</v>
      </c>
      <c r="G680" s="28">
        <f>IF(F680&lt;0,'Le jeu'!$E$7*INT(Calculatrice!F680/1000),0)</f>
        <v>0</v>
      </c>
      <c r="H680" s="8">
        <f t="shared" si="56"/>
        <v>-54047</v>
      </c>
      <c r="I680" s="28"/>
      <c r="J680" s="2">
        <f t="shared" si="57"/>
        <v>-54047</v>
      </c>
      <c r="K680" s="28">
        <f t="shared" si="54"/>
        <v>-54047</v>
      </c>
    </row>
    <row r="681" spans="1:11" x14ac:dyDescent="0.25">
      <c r="A681" s="3">
        <f>'Données brutes'!A677+'Données brutes'!B677</f>
        <v>43146.0625</v>
      </c>
      <c r="B681" s="2">
        <f>'Données brutes'!C677*$E$2</f>
        <v>70332</v>
      </c>
      <c r="C681" s="8">
        <f>'Données brutes'!J677*Calculatrice!$C$2+'Données brutes'!K677*Calculatrice!$B$2+'Données brutes'!L677+'Données brutes'!N677*Calculatrice!$D$2</f>
        <v>15202</v>
      </c>
      <c r="D681" s="2">
        <f t="shared" si="53"/>
        <v>-55130</v>
      </c>
      <c r="E681" s="8">
        <f>IF(ABS(D681)&lt;'Le jeu'!$E$6*1000,D681,SIGN(D681)*'Le jeu'!$E$6*1000)</f>
        <v>0</v>
      </c>
      <c r="F681" s="8">
        <f t="shared" si="55"/>
        <v>-55130</v>
      </c>
      <c r="G681" s="28">
        <f>IF(F681&lt;0,'Le jeu'!$E$7*INT(Calculatrice!F681/1000),0)</f>
        <v>0</v>
      </c>
      <c r="H681" s="8">
        <f t="shared" si="56"/>
        <v>-55130</v>
      </c>
      <c r="I681" s="28"/>
      <c r="J681" s="2">
        <f t="shared" si="57"/>
        <v>-55130</v>
      </c>
      <c r="K681" s="28">
        <f t="shared" si="54"/>
        <v>-55130</v>
      </c>
    </row>
    <row r="682" spans="1:11" x14ac:dyDescent="0.25">
      <c r="A682" s="3">
        <f>'Données brutes'!A678+'Données brutes'!B678</f>
        <v>43146.083333333336</v>
      </c>
      <c r="B682" s="2">
        <f>'Données brutes'!C678*$E$2</f>
        <v>69297</v>
      </c>
      <c r="C682" s="8">
        <f>'Données brutes'!J678*Calculatrice!$C$2+'Données brutes'!K678*Calculatrice!$B$2+'Données brutes'!L678+'Données brutes'!N678*Calculatrice!$D$2</f>
        <v>15059</v>
      </c>
      <c r="D682" s="2">
        <f t="shared" si="53"/>
        <v>-54238</v>
      </c>
      <c r="E682" s="8">
        <f>IF(ABS(D682)&lt;'Le jeu'!$E$6*1000,D682,SIGN(D682)*'Le jeu'!$E$6*1000)</f>
        <v>0</v>
      </c>
      <c r="F682" s="8">
        <f t="shared" si="55"/>
        <v>-54238</v>
      </c>
      <c r="G682" s="28">
        <f>IF(F682&lt;0,'Le jeu'!$E$7*INT(Calculatrice!F682/1000),0)</f>
        <v>0</v>
      </c>
      <c r="H682" s="8">
        <f t="shared" si="56"/>
        <v>-54238</v>
      </c>
      <c r="I682" s="28"/>
      <c r="J682" s="2">
        <f t="shared" si="57"/>
        <v>-54238</v>
      </c>
      <c r="K682" s="28">
        <f t="shared" si="54"/>
        <v>-54238</v>
      </c>
    </row>
    <row r="683" spans="1:11" x14ac:dyDescent="0.25">
      <c r="A683" s="3">
        <f>'Données brutes'!A679+'Données brutes'!B679</f>
        <v>43146.104166666664</v>
      </c>
      <c r="B683" s="2">
        <f>'Données brutes'!C679*$E$2</f>
        <v>68990</v>
      </c>
      <c r="C683" s="8">
        <f>'Données brutes'!J679*Calculatrice!$C$2+'Données brutes'!K679*Calculatrice!$B$2+'Données brutes'!L679+'Données brutes'!N679*Calculatrice!$D$2</f>
        <v>14905</v>
      </c>
      <c r="D683" s="2">
        <f t="shared" si="53"/>
        <v>-54085</v>
      </c>
      <c r="E683" s="8">
        <f>IF(ABS(D683)&lt;'Le jeu'!$E$6*1000,D683,SIGN(D683)*'Le jeu'!$E$6*1000)</f>
        <v>0</v>
      </c>
      <c r="F683" s="8">
        <f t="shared" si="55"/>
        <v>-54085</v>
      </c>
      <c r="G683" s="28">
        <f>IF(F683&lt;0,'Le jeu'!$E$7*INT(Calculatrice!F683/1000),0)</f>
        <v>0</v>
      </c>
      <c r="H683" s="8">
        <f t="shared" si="56"/>
        <v>-54085</v>
      </c>
      <c r="I683" s="28"/>
      <c r="J683" s="2">
        <f t="shared" si="57"/>
        <v>-54085</v>
      </c>
      <c r="K683" s="28">
        <f t="shared" si="54"/>
        <v>-54085</v>
      </c>
    </row>
    <row r="684" spans="1:11" x14ac:dyDescent="0.25">
      <c r="A684" s="3">
        <f>'Données brutes'!A680+'Données brutes'!B680</f>
        <v>43146.125</v>
      </c>
      <c r="B684" s="2">
        <f>'Données brutes'!C680*$E$2</f>
        <v>66829</v>
      </c>
      <c r="C684" s="8">
        <f>'Données brutes'!J680*Calculatrice!$C$2+'Données brutes'!K680*Calculatrice!$B$2+'Données brutes'!L680+'Données brutes'!N680*Calculatrice!$D$2</f>
        <v>14358</v>
      </c>
      <c r="D684" s="2">
        <f t="shared" si="53"/>
        <v>-52471</v>
      </c>
      <c r="E684" s="8">
        <f>IF(ABS(D684)&lt;'Le jeu'!$E$6*1000,D684,SIGN(D684)*'Le jeu'!$E$6*1000)</f>
        <v>0</v>
      </c>
      <c r="F684" s="8">
        <f t="shared" si="55"/>
        <v>-52471</v>
      </c>
      <c r="G684" s="28">
        <f>IF(F684&lt;0,'Le jeu'!$E$7*INT(Calculatrice!F684/1000),0)</f>
        <v>0</v>
      </c>
      <c r="H684" s="8">
        <f t="shared" si="56"/>
        <v>-52471</v>
      </c>
      <c r="I684" s="28"/>
      <c r="J684" s="2">
        <f t="shared" si="57"/>
        <v>-52471</v>
      </c>
      <c r="K684" s="28">
        <f t="shared" si="54"/>
        <v>-52471</v>
      </c>
    </row>
    <row r="685" spans="1:11" x14ac:dyDescent="0.25">
      <c r="A685" s="3">
        <f>'Données brutes'!A681+'Données brutes'!B681</f>
        <v>43146.145833333336</v>
      </c>
      <c r="B685" s="2">
        <f>'Données brutes'!C681*$E$2</f>
        <v>65463</v>
      </c>
      <c r="C685" s="8">
        <f>'Données brutes'!J681*Calculatrice!$C$2+'Données brutes'!K681*Calculatrice!$B$2+'Données brutes'!L681+'Données brutes'!N681*Calculatrice!$D$2</f>
        <v>13743</v>
      </c>
      <c r="D685" s="2">
        <f t="shared" si="53"/>
        <v>-51720</v>
      </c>
      <c r="E685" s="8">
        <f>IF(ABS(D685)&lt;'Le jeu'!$E$6*1000,D685,SIGN(D685)*'Le jeu'!$E$6*1000)</f>
        <v>0</v>
      </c>
      <c r="F685" s="8">
        <f t="shared" si="55"/>
        <v>-51720</v>
      </c>
      <c r="G685" s="28">
        <f>IF(F685&lt;0,'Le jeu'!$E$7*INT(Calculatrice!F685/1000),0)</f>
        <v>0</v>
      </c>
      <c r="H685" s="8">
        <f t="shared" si="56"/>
        <v>-51720</v>
      </c>
      <c r="I685" s="28"/>
      <c r="J685" s="2">
        <f t="shared" si="57"/>
        <v>-51720</v>
      </c>
      <c r="K685" s="28">
        <f t="shared" si="54"/>
        <v>-51720</v>
      </c>
    </row>
    <row r="686" spans="1:11" x14ac:dyDescent="0.25">
      <c r="A686" s="3">
        <f>'Données brutes'!A682+'Données brutes'!B682</f>
        <v>43146.166666666664</v>
      </c>
      <c r="B686" s="2">
        <f>'Données brutes'!C682*$E$2</f>
        <v>64094</v>
      </c>
      <c r="C686" s="8">
        <f>'Données brutes'!J682*Calculatrice!$C$2+'Données brutes'!K682*Calculatrice!$B$2+'Données brutes'!L682+'Données brutes'!N682*Calculatrice!$D$2</f>
        <v>13231</v>
      </c>
      <c r="D686" s="2">
        <f t="shared" si="53"/>
        <v>-50863</v>
      </c>
      <c r="E686" s="8">
        <f>IF(ABS(D686)&lt;'Le jeu'!$E$6*1000,D686,SIGN(D686)*'Le jeu'!$E$6*1000)</f>
        <v>0</v>
      </c>
      <c r="F686" s="8">
        <f t="shared" si="55"/>
        <v>-50863</v>
      </c>
      <c r="G686" s="28">
        <f>IF(F686&lt;0,'Le jeu'!$E$7*INT(Calculatrice!F686/1000),0)</f>
        <v>0</v>
      </c>
      <c r="H686" s="8">
        <f t="shared" si="56"/>
        <v>-50863</v>
      </c>
      <c r="I686" s="28"/>
      <c r="J686" s="2">
        <f t="shared" si="57"/>
        <v>-50863</v>
      </c>
      <c r="K686" s="28">
        <f t="shared" si="54"/>
        <v>-50863</v>
      </c>
    </row>
    <row r="687" spans="1:11" x14ac:dyDescent="0.25">
      <c r="A687" s="3">
        <f>'Données brutes'!A683+'Données brutes'!B683</f>
        <v>43146.1875</v>
      </c>
      <c r="B687" s="2">
        <f>'Données brutes'!C683*$E$2</f>
        <v>63642</v>
      </c>
      <c r="C687" s="8">
        <f>'Données brutes'!J683*Calculatrice!$C$2+'Données brutes'!K683*Calculatrice!$B$2+'Données brutes'!L683+'Données brutes'!N683*Calculatrice!$D$2</f>
        <v>13219</v>
      </c>
      <c r="D687" s="2">
        <f t="shared" si="53"/>
        <v>-50423</v>
      </c>
      <c r="E687" s="8">
        <f>IF(ABS(D687)&lt;'Le jeu'!$E$6*1000,D687,SIGN(D687)*'Le jeu'!$E$6*1000)</f>
        <v>0</v>
      </c>
      <c r="F687" s="8">
        <f t="shared" si="55"/>
        <v>-50423</v>
      </c>
      <c r="G687" s="28">
        <f>IF(F687&lt;0,'Le jeu'!$E$7*INT(Calculatrice!F687/1000),0)</f>
        <v>0</v>
      </c>
      <c r="H687" s="8">
        <f t="shared" si="56"/>
        <v>-50423</v>
      </c>
      <c r="I687" s="28"/>
      <c r="J687" s="2">
        <f t="shared" si="57"/>
        <v>-50423</v>
      </c>
      <c r="K687" s="28">
        <f t="shared" si="54"/>
        <v>-50423</v>
      </c>
    </row>
    <row r="688" spans="1:11" x14ac:dyDescent="0.25">
      <c r="A688" s="3">
        <f>'Données brutes'!A684+'Données brutes'!B684</f>
        <v>43146.208333333336</v>
      </c>
      <c r="B688" s="2">
        <f>'Données brutes'!C684*$E$2</f>
        <v>63737</v>
      </c>
      <c r="C688" s="8">
        <f>'Données brutes'!J684*Calculatrice!$C$2+'Données brutes'!K684*Calculatrice!$B$2+'Données brutes'!L684+'Données brutes'!N684*Calculatrice!$D$2</f>
        <v>12975</v>
      </c>
      <c r="D688" s="2">
        <f t="shared" si="53"/>
        <v>-50762</v>
      </c>
      <c r="E688" s="8">
        <f>IF(ABS(D688)&lt;'Le jeu'!$E$6*1000,D688,SIGN(D688)*'Le jeu'!$E$6*1000)</f>
        <v>0</v>
      </c>
      <c r="F688" s="8">
        <f t="shared" si="55"/>
        <v>-50762</v>
      </c>
      <c r="G688" s="28">
        <f>IF(F688&lt;0,'Le jeu'!$E$7*INT(Calculatrice!F688/1000),0)</f>
        <v>0</v>
      </c>
      <c r="H688" s="8">
        <f t="shared" si="56"/>
        <v>-50762</v>
      </c>
      <c r="I688" s="28"/>
      <c r="J688" s="2">
        <f t="shared" si="57"/>
        <v>-50762</v>
      </c>
      <c r="K688" s="28">
        <f t="shared" si="54"/>
        <v>-50762</v>
      </c>
    </row>
    <row r="689" spans="1:11" x14ac:dyDescent="0.25">
      <c r="A689" s="3">
        <f>'Données brutes'!A685+'Données brutes'!B685</f>
        <v>43146.229166666664</v>
      </c>
      <c r="B689" s="2">
        <f>'Données brutes'!C685*$E$2</f>
        <v>65481</v>
      </c>
      <c r="C689" s="8">
        <f>'Données brutes'!J685*Calculatrice!$C$2+'Données brutes'!K685*Calculatrice!$B$2+'Données brutes'!L685+'Données brutes'!N685*Calculatrice!$D$2</f>
        <v>12729</v>
      </c>
      <c r="D689" s="2">
        <f t="shared" si="53"/>
        <v>-52752</v>
      </c>
      <c r="E689" s="8">
        <f>IF(ABS(D689)&lt;'Le jeu'!$E$6*1000,D689,SIGN(D689)*'Le jeu'!$E$6*1000)</f>
        <v>0</v>
      </c>
      <c r="F689" s="8">
        <f t="shared" si="55"/>
        <v>-52752</v>
      </c>
      <c r="G689" s="28">
        <f>IF(F689&lt;0,'Le jeu'!$E$7*INT(Calculatrice!F689/1000),0)</f>
        <v>0</v>
      </c>
      <c r="H689" s="8">
        <f t="shared" si="56"/>
        <v>-52752</v>
      </c>
      <c r="I689" s="28"/>
      <c r="J689" s="2">
        <f t="shared" si="57"/>
        <v>-52752</v>
      </c>
      <c r="K689" s="28">
        <f t="shared" si="54"/>
        <v>-52752</v>
      </c>
    </row>
    <row r="690" spans="1:11" x14ac:dyDescent="0.25">
      <c r="A690" s="3">
        <f>'Données brutes'!A686+'Données brutes'!B686</f>
        <v>43146.25</v>
      </c>
      <c r="B690" s="2">
        <f>'Données brutes'!C686*$E$2</f>
        <v>66952</v>
      </c>
      <c r="C690" s="8">
        <f>'Données brutes'!J686*Calculatrice!$C$2+'Données brutes'!K686*Calculatrice!$B$2+'Données brutes'!L686+'Données brutes'!N686*Calculatrice!$D$2</f>
        <v>13215</v>
      </c>
      <c r="D690" s="2">
        <f t="shared" si="53"/>
        <v>-53737</v>
      </c>
      <c r="E690" s="8">
        <f>IF(ABS(D690)&lt;'Le jeu'!$E$6*1000,D690,SIGN(D690)*'Le jeu'!$E$6*1000)</f>
        <v>0</v>
      </c>
      <c r="F690" s="8">
        <f t="shared" si="55"/>
        <v>-53737</v>
      </c>
      <c r="G690" s="28">
        <f>IF(F690&lt;0,'Le jeu'!$E$7*INT(Calculatrice!F690/1000),0)</f>
        <v>0</v>
      </c>
      <c r="H690" s="8">
        <f t="shared" si="56"/>
        <v>-53737</v>
      </c>
      <c r="I690" s="28"/>
      <c r="J690" s="2">
        <f t="shared" si="57"/>
        <v>-53737</v>
      </c>
      <c r="K690" s="28">
        <f t="shared" si="54"/>
        <v>-53737</v>
      </c>
    </row>
    <row r="691" spans="1:11" x14ac:dyDescent="0.25">
      <c r="A691" s="3">
        <f>'Données brutes'!A687+'Données brutes'!B687</f>
        <v>43146.270833333336</v>
      </c>
      <c r="B691" s="2">
        <f>'Données brutes'!C687*$E$2</f>
        <v>70516</v>
      </c>
      <c r="C691" s="8">
        <f>'Données brutes'!J687*Calculatrice!$C$2+'Données brutes'!K687*Calculatrice!$B$2+'Données brutes'!L687+'Données brutes'!N687*Calculatrice!$D$2</f>
        <v>14077</v>
      </c>
      <c r="D691" s="2">
        <f t="shared" si="53"/>
        <v>-56439</v>
      </c>
      <c r="E691" s="8">
        <f>IF(ABS(D691)&lt;'Le jeu'!$E$6*1000,D691,SIGN(D691)*'Le jeu'!$E$6*1000)</f>
        <v>0</v>
      </c>
      <c r="F691" s="8">
        <f t="shared" si="55"/>
        <v>-56439</v>
      </c>
      <c r="G691" s="28">
        <f>IF(F691&lt;0,'Le jeu'!$E$7*INT(Calculatrice!F691/1000),0)</f>
        <v>0</v>
      </c>
      <c r="H691" s="8">
        <f t="shared" si="56"/>
        <v>-56439</v>
      </c>
      <c r="I691" s="28"/>
      <c r="J691" s="2">
        <f t="shared" si="57"/>
        <v>-56439</v>
      </c>
      <c r="K691" s="28">
        <f t="shared" si="54"/>
        <v>-56439</v>
      </c>
    </row>
    <row r="692" spans="1:11" x14ac:dyDescent="0.25">
      <c r="A692" s="3">
        <f>'Données brutes'!A688+'Données brutes'!B688</f>
        <v>43146.291666666664</v>
      </c>
      <c r="B692" s="2">
        <f>'Données brutes'!C688*$E$2</f>
        <v>73489</v>
      </c>
      <c r="C692" s="8">
        <f>'Données brutes'!J688*Calculatrice!$C$2+'Données brutes'!K688*Calculatrice!$B$2+'Données brutes'!L688+'Données brutes'!N688*Calculatrice!$D$2</f>
        <v>15844</v>
      </c>
      <c r="D692" s="2">
        <f t="shared" si="53"/>
        <v>-57645</v>
      </c>
      <c r="E692" s="8">
        <f>IF(ABS(D692)&lt;'Le jeu'!$E$6*1000,D692,SIGN(D692)*'Le jeu'!$E$6*1000)</f>
        <v>0</v>
      </c>
      <c r="F692" s="8">
        <f t="shared" si="55"/>
        <v>-57645</v>
      </c>
      <c r="G692" s="28">
        <f>IF(F692&lt;0,'Le jeu'!$E$7*INT(Calculatrice!F692/1000),0)</f>
        <v>0</v>
      </c>
      <c r="H692" s="8">
        <f t="shared" si="56"/>
        <v>-57645</v>
      </c>
      <c r="I692" s="28"/>
      <c r="J692" s="2">
        <f t="shared" si="57"/>
        <v>-57645</v>
      </c>
      <c r="K692" s="28">
        <f t="shared" si="54"/>
        <v>-57645</v>
      </c>
    </row>
    <row r="693" spans="1:11" x14ac:dyDescent="0.25">
      <c r="A693" s="3">
        <f>'Données brutes'!A689+'Données brutes'!B689</f>
        <v>43146.3125</v>
      </c>
      <c r="B693" s="2">
        <f>'Données brutes'!C689*$E$2</f>
        <v>76177</v>
      </c>
      <c r="C693" s="8">
        <f>'Données brutes'!J689*Calculatrice!$C$2+'Données brutes'!K689*Calculatrice!$B$2+'Données brutes'!L689+'Données brutes'!N689*Calculatrice!$D$2</f>
        <v>18204</v>
      </c>
      <c r="D693" s="2">
        <f t="shared" si="53"/>
        <v>-57973</v>
      </c>
      <c r="E693" s="8">
        <f>IF(ABS(D693)&lt;'Le jeu'!$E$6*1000,D693,SIGN(D693)*'Le jeu'!$E$6*1000)</f>
        <v>0</v>
      </c>
      <c r="F693" s="8">
        <f t="shared" si="55"/>
        <v>-57973</v>
      </c>
      <c r="G693" s="28">
        <f>IF(F693&lt;0,'Le jeu'!$E$7*INT(Calculatrice!F693/1000),0)</f>
        <v>0</v>
      </c>
      <c r="H693" s="8">
        <f t="shared" si="56"/>
        <v>-57973</v>
      </c>
      <c r="I693" s="28"/>
      <c r="J693" s="2">
        <f t="shared" si="57"/>
        <v>-57973</v>
      </c>
      <c r="K693" s="28">
        <f t="shared" si="54"/>
        <v>-57973</v>
      </c>
    </row>
    <row r="694" spans="1:11" x14ac:dyDescent="0.25">
      <c r="A694" s="3">
        <f>'Données brutes'!A690+'Données brutes'!B690</f>
        <v>43146.333333333336</v>
      </c>
      <c r="B694" s="2">
        <f>'Données brutes'!C690*$E$2</f>
        <v>76901</v>
      </c>
      <c r="C694" s="8">
        <f>'Données brutes'!J690*Calculatrice!$C$2+'Données brutes'!K690*Calculatrice!$B$2+'Données brutes'!L690+'Données brutes'!N690*Calculatrice!$D$2</f>
        <v>18003</v>
      </c>
      <c r="D694" s="2">
        <f t="shared" si="53"/>
        <v>-58898</v>
      </c>
      <c r="E694" s="8">
        <f>IF(ABS(D694)&lt;'Le jeu'!$E$6*1000,D694,SIGN(D694)*'Le jeu'!$E$6*1000)</f>
        <v>0</v>
      </c>
      <c r="F694" s="8">
        <f t="shared" si="55"/>
        <v>-58898</v>
      </c>
      <c r="G694" s="28">
        <f>IF(F694&lt;0,'Le jeu'!$E$7*INT(Calculatrice!F694/1000),0)</f>
        <v>0</v>
      </c>
      <c r="H694" s="8">
        <f t="shared" si="56"/>
        <v>-58898</v>
      </c>
      <c r="I694" s="28"/>
      <c r="J694" s="2">
        <f t="shared" si="57"/>
        <v>-58898</v>
      </c>
      <c r="K694" s="28">
        <f t="shared" si="54"/>
        <v>-58898</v>
      </c>
    </row>
    <row r="695" spans="1:11" x14ac:dyDescent="0.25">
      <c r="A695" s="3">
        <f>'Données brutes'!A691+'Données brutes'!B691</f>
        <v>43146.354166666664</v>
      </c>
      <c r="B695" s="2">
        <f>'Données brutes'!C691*$E$2</f>
        <v>77045</v>
      </c>
      <c r="C695" s="8">
        <f>'Données brutes'!J691*Calculatrice!$C$2+'Données brutes'!K691*Calculatrice!$B$2+'Données brutes'!L691+'Données brutes'!N691*Calculatrice!$D$2</f>
        <v>18116</v>
      </c>
      <c r="D695" s="2">
        <f t="shared" si="53"/>
        <v>-58929</v>
      </c>
      <c r="E695" s="8">
        <f>IF(ABS(D695)&lt;'Le jeu'!$E$6*1000,D695,SIGN(D695)*'Le jeu'!$E$6*1000)</f>
        <v>0</v>
      </c>
      <c r="F695" s="8">
        <f t="shared" si="55"/>
        <v>-58929</v>
      </c>
      <c r="G695" s="28">
        <f>IF(F695&lt;0,'Le jeu'!$E$7*INT(Calculatrice!F695/1000),0)</f>
        <v>0</v>
      </c>
      <c r="H695" s="8">
        <f t="shared" si="56"/>
        <v>-58929</v>
      </c>
      <c r="I695" s="28"/>
      <c r="J695" s="2">
        <f t="shared" si="57"/>
        <v>-58929</v>
      </c>
      <c r="K695" s="28">
        <f t="shared" si="54"/>
        <v>-58929</v>
      </c>
    </row>
    <row r="696" spans="1:11" x14ac:dyDescent="0.25">
      <c r="A696" s="3">
        <f>'Données brutes'!A692+'Données brutes'!B692</f>
        <v>43146.375</v>
      </c>
      <c r="B696" s="2">
        <f>'Données brutes'!C692*$E$2</f>
        <v>77782</v>
      </c>
      <c r="C696" s="8">
        <f>'Données brutes'!J692*Calculatrice!$C$2+'Données brutes'!K692*Calculatrice!$B$2+'Données brutes'!L692+'Données brutes'!N692*Calculatrice!$D$2</f>
        <v>18702</v>
      </c>
      <c r="D696" s="2">
        <f t="shared" si="53"/>
        <v>-59080</v>
      </c>
      <c r="E696" s="8">
        <f>IF(ABS(D696)&lt;'Le jeu'!$E$6*1000,D696,SIGN(D696)*'Le jeu'!$E$6*1000)</f>
        <v>0</v>
      </c>
      <c r="F696" s="8">
        <f t="shared" si="55"/>
        <v>-59080</v>
      </c>
      <c r="G696" s="28">
        <f>IF(F696&lt;0,'Le jeu'!$E$7*INT(Calculatrice!F696/1000),0)</f>
        <v>0</v>
      </c>
      <c r="H696" s="8">
        <f t="shared" si="56"/>
        <v>-59080</v>
      </c>
      <c r="I696" s="28"/>
      <c r="J696" s="2">
        <f t="shared" si="57"/>
        <v>-59080</v>
      </c>
      <c r="K696" s="28">
        <f t="shared" si="54"/>
        <v>-59080</v>
      </c>
    </row>
    <row r="697" spans="1:11" x14ac:dyDescent="0.25">
      <c r="A697" s="3">
        <f>'Données brutes'!A693+'Données brutes'!B693</f>
        <v>43146.395833333336</v>
      </c>
      <c r="B697" s="2">
        <f>'Données brutes'!C693*$E$2</f>
        <v>77862</v>
      </c>
      <c r="C697" s="8">
        <f>'Données brutes'!J693*Calculatrice!$C$2+'Données brutes'!K693*Calculatrice!$B$2+'Données brutes'!L693+'Données brutes'!N693*Calculatrice!$D$2</f>
        <v>19670</v>
      </c>
      <c r="D697" s="2">
        <f t="shared" si="53"/>
        <v>-58192</v>
      </c>
      <c r="E697" s="8">
        <f>IF(ABS(D697)&lt;'Le jeu'!$E$6*1000,D697,SIGN(D697)*'Le jeu'!$E$6*1000)</f>
        <v>0</v>
      </c>
      <c r="F697" s="8">
        <f t="shared" si="55"/>
        <v>-58192</v>
      </c>
      <c r="G697" s="28">
        <f>IF(F697&lt;0,'Le jeu'!$E$7*INT(Calculatrice!F697/1000),0)</f>
        <v>0</v>
      </c>
      <c r="H697" s="8">
        <f t="shared" si="56"/>
        <v>-58192</v>
      </c>
      <c r="I697" s="28"/>
      <c r="J697" s="2">
        <f t="shared" si="57"/>
        <v>-58192</v>
      </c>
      <c r="K697" s="28">
        <f t="shared" si="54"/>
        <v>-58192</v>
      </c>
    </row>
    <row r="698" spans="1:11" x14ac:dyDescent="0.25">
      <c r="A698" s="3">
        <f>'Données brutes'!A694+'Données brutes'!B694</f>
        <v>43146.416666666664</v>
      </c>
      <c r="B698" s="2">
        <f>'Données brutes'!C694*$E$2</f>
        <v>77909</v>
      </c>
      <c r="C698" s="8">
        <f>'Données brutes'!J694*Calculatrice!$C$2+'Données brutes'!K694*Calculatrice!$B$2+'Données brutes'!L694+'Données brutes'!N694*Calculatrice!$D$2</f>
        <v>20308</v>
      </c>
      <c r="D698" s="2">
        <f t="shared" si="53"/>
        <v>-57601</v>
      </c>
      <c r="E698" s="8">
        <f>IF(ABS(D698)&lt;'Le jeu'!$E$6*1000,D698,SIGN(D698)*'Le jeu'!$E$6*1000)</f>
        <v>0</v>
      </c>
      <c r="F698" s="8">
        <f t="shared" si="55"/>
        <v>-57601</v>
      </c>
      <c r="G698" s="28">
        <f>IF(F698&lt;0,'Le jeu'!$E$7*INT(Calculatrice!F698/1000),0)</f>
        <v>0</v>
      </c>
      <c r="H698" s="8">
        <f t="shared" si="56"/>
        <v>-57601</v>
      </c>
      <c r="I698" s="28"/>
      <c r="J698" s="2">
        <f t="shared" si="57"/>
        <v>-57601</v>
      </c>
      <c r="K698" s="28">
        <f t="shared" si="54"/>
        <v>-57601</v>
      </c>
    </row>
    <row r="699" spans="1:11" x14ac:dyDescent="0.25">
      <c r="A699" s="3">
        <f>'Données brutes'!A695+'Données brutes'!B695</f>
        <v>43146.4375</v>
      </c>
      <c r="B699" s="2">
        <f>'Données brutes'!C695*$E$2</f>
        <v>77632</v>
      </c>
      <c r="C699" s="8">
        <f>'Données brutes'!J695*Calculatrice!$C$2+'Données brutes'!K695*Calculatrice!$B$2+'Données brutes'!L695+'Données brutes'!N695*Calculatrice!$D$2</f>
        <v>20976</v>
      </c>
      <c r="D699" s="2">
        <f t="shared" si="53"/>
        <v>-56656</v>
      </c>
      <c r="E699" s="8">
        <f>IF(ABS(D699)&lt;'Le jeu'!$E$6*1000,D699,SIGN(D699)*'Le jeu'!$E$6*1000)</f>
        <v>0</v>
      </c>
      <c r="F699" s="8">
        <f t="shared" si="55"/>
        <v>-56656</v>
      </c>
      <c r="G699" s="28">
        <f>IF(F699&lt;0,'Le jeu'!$E$7*INT(Calculatrice!F699/1000),0)</f>
        <v>0</v>
      </c>
      <c r="H699" s="8">
        <f t="shared" si="56"/>
        <v>-56656</v>
      </c>
      <c r="I699" s="28"/>
      <c r="J699" s="2">
        <f t="shared" si="57"/>
        <v>-56656</v>
      </c>
      <c r="K699" s="28">
        <f t="shared" si="54"/>
        <v>-56656</v>
      </c>
    </row>
    <row r="700" spans="1:11" x14ac:dyDescent="0.25">
      <c r="A700" s="3">
        <f>'Données brutes'!A696+'Données brutes'!B696</f>
        <v>43146.458333333336</v>
      </c>
      <c r="B700" s="2">
        <f>'Données brutes'!C696*$E$2</f>
        <v>77391</v>
      </c>
      <c r="C700" s="8">
        <f>'Données brutes'!J696*Calculatrice!$C$2+'Données brutes'!K696*Calculatrice!$B$2+'Données brutes'!L696+'Données brutes'!N696*Calculatrice!$D$2</f>
        <v>20502</v>
      </c>
      <c r="D700" s="2">
        <f t="shared" si="53"/>
        <v>-56889</v>
      </c>
      <c r="E700" s="8">
        <f>IF(ABS(D700)&lt;'Le jeu'!$E$6*1000,D700,SIGN(D700)*'Le jeu'!$E$6*1000)</f>
        <v>0</v>
      </c>
      <c r="F700" s="8">
        <f t="shared" si="55"/>
        <v>-56889</v>
      </c>
      <c r="G700" s="28">
        <f>IF(F700&lt;0,'Le jeu'!$E$7*INT(Calculatrice!F700/1000),0)</f>
        <v>0</v>
      </c>
      <c r="H700" s="8">
        <f t="shared" si="56"/>
        <v>-56889</v>
      </c>
      <c r="I700" s="28"/>
      <c r="J700" s="2">
        <f t="shared" si="57"/>
        <v>-56889</v>
      </c>
      <c r="K700" s="28">
        <f t="shared" si="54"/>
        <v>-56889</v>
      </c>
    </row>
    <row r="701" spans="1:11" x14ac:dyDescent="0.25">
      <c r="A701" s="3">
        <f>'Données brutes'!A697+'Données brutes'!B697</f>
        <v>43146.479166666664</v>
      </c>
      <c r="B701" s="2">
        <f>'Données brutes'!C697*$E$2</f>
        <v>77674</v>
      </c>
      <c r="C701" s="8">
        <f>'Données brutes'!J697*Calculatrice!$C$2+'Données brutes'!K697*Calculatrice!$B$2+'Données brutes'!L697+'Données brutes'!N697*Calculatrice!$D$2</f>
        <v>20161</v>
      </c>
      <c r="D701" s="2">
        <f t="shared" si="53"/>
        <v>-57513</v>
      </c>
      <c r="E701" s="8">
        <f>IF(ABS(D701)&lt;'Le jeu'!$E$6*1000,D701,SIGN(D701)*'Le jeu'!$E$6*1000)</f>
        <v>0</v>
      </c>
      <c r="F701" s="8">
        <f t="shared" si="55"/>
        <v>-57513</v>
      </c>
      <c r="G701" s="28">
        <f>IF(F701&lt;0,'Le jeu'!$E$7*INT(Calculatrice!F701/1000),0)</f>
        <v>0</v>
      </c>
      <c r="H701" s="8">
        <f t="shared" si="56"/>
        <v>-57513</v>
      </c>
      <c r="I701" s="28"/>
      <c r="J701" s="2">
        <f t="shared" si="57"/>
        <v>-57513</v>
      </c>
      <c r="K701" s="28">
        <f t="shared" si="54"/>
        <v>-57513</v>
      </c>
    </row>
    <row r="702" spans="1:11" x14ac:dyDescent="0.25">
      <c r="A702" s="3">
        <f>'Données brutes'!A698+'Données brutes'!B698</f>
        <v>43146.5</v>
      </c>
      <c r="B702" s="2">
        <f>'Données brutes'!C698*$E$2</f>
        <v>77784</v>
      </c>
      <c r="C702" s="8">
        <f>'Données brutes'!J698*Calculatrice!$C$2+'Données brutes'!K698*Calculatrice!$B$2+'Données brutes'!L698+'Données brutes'!N698*Calculatrice!$D$2</f>
        <v>20102</v>
      </c>
      <c r="D702" s="2">
        <f t="shared" si="53"/>
        <v>-57682</v>
      </c>
      <c r="E702" s="8">
        <f>IF(ABS(D702)&lt;'Le jeu'!$E$6*1000,D702,SIGN(D702)*'Le jeu'!$E$6*1000)</f>
        <v>0</v>
      </c>
      <c r="F702" s="8">
        <f t="shared" si="55"/>
        <v>-57682</v>
      </c>
      <c r="G702" s="28">
        <f>IF(F702&lt;0,'Le jeu'!$E$7*INT(Calculatrice!F702/1000),0)</f>
        <v>0</v>
      </c>
      <c r="H702" s="8">
        <f t="shared" si="56"/>
        <v>-57682</v>
      </c>
      <c r="I702" s="28"/>
      <c r="J702" s="2">
        <f t="shared" si="57"/>
        <v>-57682</v>
      </c>
      <c r="K702" s="28">
        <f t="shared" si="54"/>
        <v>-57682</v>
      </c>
    </row>
    <row r="703" spans="1:11" x14ac:dyDescent="0.25">
      <c r="A703" s="3">
        <f>'Données brutes'!A699+'Données brutes'!B699</f>
        <v>43146.520833333336</v>
      </c>
      <c r="B703" s="2">
        <f>'Données brutes'!C699*$E$2</f>
        <v>76887</v>
      </c>
      <c r="C703" s="8">
        <f>'Données brutes'!J699*Calculatrice!$C$2+'Données brutes'!K699*Calculatrice!$B$2+'Données brutes'!L699+'Données brutes'!N699*Calculatrice!$D$2</f>
        <v>18974</v>
      </c>
      <c r="D703" s="2">
        <f t="shared" si="53"/>
        <v>-57913</v>
      </c>
      <c r="E703" s="8">
        <f>IF(ABS(D703)&lt;'Le jeu'!$E$6*1000,D703,SIGN(D703)*'Le jeu'!$E$6*1000)</f>
        <v>0</v>
      </c>
      <c r="F703" s="8">
        <f t="shared" si="55"/>
        <v>-57913</v>
      </c>
      <c r="G703" s="28">
        <f>IF(F703&lt;0,'Le jeu'!$E$7*INT(Calculatrice!F703/1000),0)</f>
        <v>0</v>
      </c>
      <c r="H703" s="8">
        <f t="shared" si="56"/>
        <v>-57913</v>
      </c>
      <c r="I703" s="28"/>
      <c r="J703" s="2">
        <f t="shared" si="57"/>
        <v>-57913</v>
      </c>
      <c r="K703" s="28">
        <f t="shared" si="54"/>
        <v>-57913</v>
      </c>
    </row>
    <row r="704" spans="1:11" x14ac:dyDescent="0.25">
      <c r="A704" s="3">
        <f>'Données brutes'!A700+'Données brutes'!B700</f>
        <v>43146.541666666664</v>
      </c>
      <c r="B704" s="2">
        <f>'Données brutes'!C700*$E$2</f>
        <v>76980</v>
      </c>
      <c r="C704" s="8">
        <f>'Données brutes'!J700*Calculatrice!$C$2+'Données brutes'!K700*Calculatrice!$B$2+'Données brutes'!L700+'Données brutes'!N700*Calculatrice!$D$2</f>
        <v>18884</v>
      </c>
      <c r="D704" s="2">
        <f t="shared" si="53"/>
        <v>-58096</v>
      </c>
      <c r="E704" s="8">
        <f>IF(ABS(D704)&lt;'Le jeu'!$E$6*1000,D704,SIGN(D704)*'Le jeu'!$E$6*1000)</f>
        <v>0</v>
      </c>
      <c r="F704" s="8">
        <f t="shared" si="55"/>
        <v>-58096</v>
      </c>
      <c r="G704" s="28">
        <f>IF(F704&lt;0,'Le jeu'!$E$7*INT(Calculatrice!F704/1000),0)</f>
        <v>0</v>
      </c>
      <c r="H704" s="8">
        <f t="shared" si="56"/>
        <v>-58096</v>
      </c>
      <c r="I704" s="28"/>
      <c r="J704" s="2">
        <f t="shared" si="57"/>
        <v>-58096</v>
      </c>
      <c r="K704" s="28">
        <f t="shared" si="54"/>
        <v>-58096</v>
      </c>
    </row>
    <row r="705" spans="1:11" x14ac:dyDescent="0.25">
      <c r="A705" s="3">
        <f>'Données brutes'!A701+'Données brutes'!B701</f>
        <v>43146.5625</v>
      </c>
      <c r="B705" s="2">
        <f>'Données brutes'!C701*$E$2</f>
        <v>75801</v>
      </c>
      <c r="C705" s="8">
        <f>'Données brutes'!J701*Calculatrice!$C$2+'Données brutes'!K701*Calculatrice!$B$2+'Données brutes'!L701+'Données brutes'!N701*Calculatrice!$D$2</f>
        <v>18201</v>
      </c>
      <c r="D705" s="2">
        <f t="shared" si="53"/>
        <v>-57600</v>
      </c>
      <c r="E705" s="8">
        <f>IF(ABS(D705)&lt;'Le jeu'!$E$6*1000,D705,SIGN(D705)*'Le jeu'!$E$6*1000)</f>
        <v>0</v>
      </c>
      <c r="F705" s="8">
        <f t="shared" si="55"/>
        <v>-57600</v>
      </c>
      <c r="G705" s="28">
        <f>IF(F705&lt;0,'Le jeu'!$E$7*INT(Calculatrice!F705/1000),0)</f>
        <v>0</v>
      </c>
      <c r="H705" s="8">
        <f t="shared" si="56"/>
        <v>-57600</v>
      </c>
      <c r="I705" s="28"/>
      <c r="J705" s="2">
        <f t="shared" si="57"/>
        <v>-57600</v>
      </c>
      <c r="K705" s="28">
        <f t="shared" si="54"/>
        <v>-57600</v>
      </c>
    </row>
    <row r="706" spans="1:11" x14ac:dyDescent="0.25">
      <c r="A706" s="3">
        <f>'Données brutes'!A702+'Données brutes'!B702</f>
        <v>43146.583333333336</v>
      </c>
      <c r="B706" s="2">
        <f>'Données brutes'!C702*$E$2</f>
        <v>74872</v>
      </c>
      <c r="C706" s="8">
        <f>'Données brutes'!J702*Calculatrice!$C$2+'Données brutes'!K702*Calculatrice!$B$2+'Données brutes'!L702+'Données brutes'!N702*Calculatrice!$D$2</f>
        <v>17483</v>
      </c>
      <c r="D706" s="2">
        <f t="shared" si="53"/>
        <v>-57389</v>
      </c>
      <c r="E706" s="8">
        <f>IF(ABS(D706)&lt;'Le jeu'!$E$6*1000,D706,SIGN(D706)*'Le jeu'!$E$6*1000)</f>
        <v>0</v>
      </c>
      <c r="F706" s="8">
        <f t="shared" si="55"/>
        <v>-57389</v>
      </c>
      <c r="G706" s="28">
        <f>IF(F706&lt;0,'Le jeu'!$E$7*INT(Calculatrice!F706/1000),0)</f>
        <v>0</v>
      </c>
      <c r="H706" s="8">
        <f t="shared" si="56"/>
        <v>-57389</v>
      </c>
      <c r="I706" s="28"/>
      <c r="J706" s="2">
        <f t="shared" si="57"/>
        <v>-57389</v>
      </c>
      <c r="K706" s="28">
        <f t="shared" si="54"/>
        <v>-57389</v>
      </c>
    </row>
    <row r="707" spans="1:11" x14ac:dyDescent="0.25">
      <c r="A707" s="3">
        <f>'Données brutes'!A703+'Données brutes'!B703</f>
        <v>43146.604166666664</v>
      </c>
      <c r="B707" s="2">
        <f>'Données brutes'!C703*$E$2</f>
        <v>74202</v>
      </c>
      <c r="C707" s="8">
        <f>'Données brutes'!J703*Calculatrice!$C$2+'Données brutes'!K703*Calculatrice!$B$2+'Données brutes'!L703+'Données brutes'!N703*Calculatrice!$D$2</f>
        <v>16839</v>
      </c>
      <c r="D707" s="2">
        <f t="shared" si="53"/>
        <v>-57363</v>
      </c>
      <c r="E707" s="8">
        <f>IF(ABS(D707)&lt;'Le jeu'!$E$6*1000,D707,SIGN(D707)*'Le jeu'!$E$6*1000)</f>
        <v>0</v>
      </c>
      <c r="F707" s="8">
        <f t="shared" si="55"/>
        <v>-57363</v>
      </c>
      <c r="G707" s="28">
        <f>IF(F707&lt;0,'Le jeu'!$E$7*INT(Calculatrice!F707/1000),0)</f>
        <v>0</v>
      </c>
      <c r="H707" s="8">
        <f t="shared" si="56"/>
        <v>-57363</v>
      </c>
      <c r="I707" s="28"/>
      <c r="J707" s="2">
        <f t="shared" si="57"/>
        <v>-57363</v>
      </c>
      <c r="K707" s="28">
        <f t="shared" si="54"/>
        <v>-57363</v>
      </c>
    </row>
    <row r="708" spans="1:11" x14ac:dyDescent="0.25">
      <c r="A708" s="3">
        <f>'Données brutes'!A704+'Données brutes'!B704</f>
        <v>43146.625</v>
      </c>
      <c r="B708" s="2">
        <f>'Données brutes'!C704*$E$2</f>
        <v>72551</v>
      </c>
      <c r="C708" s="8">
        <f>'Données brutes'!J704*Calculatrice!$C$2+'Données brutes'!K704*Calculatrice!$B$2+'Données brutes'!L704+'Données brutes'!N704*Calculatrice!$D$2</f>
        <v>15387</v>
      </c>
      <c r="D708" s="2">
        <f t="shared" si="53"/>
        <v>-57164</v>
      </c>
      <c r="E708" s="8">
        <f>IF(ABS(D708)&lt;'Le jeu'!$E$6*1000,D708,SIGN(D708)*'Le jeu'!$E$6*1000)</f>
        <v>0</v>
      </c>
      <c r="F708" s="8">
        <f t="shared" si="55"/>
        <v>-57164</v>
      </c>
      <c r="G708" s="28">
        <f>IF(F708&lt;0,'Le jeu'!$E$7*INT(Calculatrice!F708/1000),0)</f>
        <v>0</v>
      </c>
      <c r="H708" s="8">
        <f t="shared" si="56"/>
        <v>-57164</v>
      </c>
      <c r="I708" s="28"/>
      <c r="J708" s="2">
        <f t="shared" si="57"/>
        <v>-57164</v>
      </c>
      <c r="K708" s="28">
        <f t="shared" si="54"/>
        <v>-57164</v>
      </c>
    </row>
    <row r="709" spans="1:11" x14ac:dyDescent="0.25">
      <c r="A709" s="3">
        <f>'Données brutes'!A705+'Données brutes'!B705</f>
        <v>43146.645833333336</v>
      </c>
      <c r="B709" s="2">
        <f>'Données brutes'!C705*$E$2</f>
        <v>71352</v>
      </c>
      <c r="C709" s="8">
        <f>'Données brutes'!J705*Calculatrice!$C$2+'Données brutes'!K705*Calculatrice!$B$2+'Données brutes'!L705+'Données brutes'!N705*Calculatrice!$D$2</f>
        <v>14706</v>
      </c>
      <c r="D709" s="2">
        <f t="shared" si="53"/>
        <v>-56646</v>
      </c>
      <c r="E709" s="8">
        <f>IF(ABS(D709)&lt;'Le jeu'!$E$6*1000,D709,SIGN(D709)*'Le jeu'!$E$6*1000)</f>
        <v>0</v>
      </c>
      <c r="F709" s="8">
        <f t="shared" si="55"/>
        <v>-56646</v>
      </c>
      <c r="G709" s="28">
        <f>IF(F709&lt;0,'Le jeu'!$E$7*INT(Calculatrice!F709/1000),0)</f>
        <v>0</v>
      </c>
      <c r="H709" s="8">
        <f t="shared" si="56"/>
        <v>-56646</v>
      </c>
      <c r="I709" s="28"/>
      <c r="J709" s="2">
        <f t="shared" si="57"/>
        <v>-56646</v>
      </c>
      <c r="K709" s="28">
        <f t="shared" si="54"/>
        <v>-56646</v>
      </c>
    </row>
    <row r="710" spans="1:11" x14ac:dyDescent="0.25">
      <c r="A710" s="3">
        <f>'Données brutes'!A706+'Données brutes'!B706</f>
        <v>43146.666666666664</v>
      </c>
      <c r="B710" s="2">
        <f>'Données brutes'!C706*$E$2</f>
        <v>70676</v>
      </c>
      <c r="C710" s="8">
        <f>'Données brutes'!J706*Calculatrice!$C$2+'Données brutes'!K706*Calculatrice!$B$2+'Données brutes'!L706+'Données brutes'!N706*Calculatrice!$D$2</f>
        <v>14082</v>
      </c>
      <c r="D710" s="2">
        <f t="shared" si="53"/>
        <v>-56594</v>
      </c>
      <c r="E710" s="8">
        <f>IF(ABS(D710)&lt;'Le jeu'!$E$6*1000,D710,SIGN(D710)*'Le jeu'!$E$6*1000)</f>
        <v>0</v>
      </c>
      <c r="F710" s="8">
        <f t="shared" si="55"/>
        <v>-56594</v>
      </c>
      <c r="G710" s="28">
        <f>IF(F710&lt;0,'Le jeu'!$E$7*INT(Calculatrice!F710/1000),0)</f>
        <v>0</v>
      </c>
      <c r="H710" s="8">
        <f t="shared" si="56"/>
        <v>-56594</v>
      </c>
      <c r="I710" s="28"/>
      <c r="J710" s="2">
        <f t="shared" si="57"/>
        <v>-56594</v>
      </c>
      <c r="K710" s="28">
        <f t="shared" si="54"/>
        <v>-56594</v>
      </c>
    </row>
    <row r="711" spans="1:11" x14ac:dyDescent="0.25">
      <c r="A711" s="3">
        <f>'Données brutes'!A707+'Données brutes'!B707</f>
        <v>43146.6875</v>
      </c>
      <c r="B711" s="2">
        <f>'Données brutes'!C707*$E$2</f>
        <v>70260</v>
      </c>
      <c r="C711" s="8">
        <f>'Données brutes'!J707*Calculatrice!$C$2+'Données brutes'!K707*Calculatrice!$B$2+'Données brutes'!L707+'Données brutes'!N707*Calculatrice!$D$2</f>
        <v>13603</v>
      </c>
      <c r="D711" s="2">
        <f t="shared" ref="D711:D774" si="58">-(B711-C711)</f>
        <v>-56657</v>
      </c>
      <c r="E711" s="8">
        <f>IF(ABS(D711)&lt;'Le jeu'!$E$6*1000,D711,SIGN(D711)*'Le jeu'!$E$6*1000)</f>
        <v>0</v>
      </c>
      <c r="F711" s="8">
        <f t="shared" si="55"/>
        <v>-56657</v>
      </c>
      <c r="G711" s="28">
        <f>IF(F711&lt;0,'Le jeu'!$E$7*INT(Calculatrice!F711/1000),0)</f>
        <v>0</v>
      </c>
      <c r="H711" s="8">
        <f t="shared" si="56"/>
        <v>-56657</v>
      </c>
      <c r="I711" s="28"/>
      <c r="J711" s="2">
        <f t="shared" si="57"/>
        <v>-56657</v>
      </c>
      <c r="K711" s="28">
        <f t="shared" ref="K711:K774" si="59">IF(J711&lt;0,J711,0)</f>
        <v>-56657</v>
      </c>
    </row>
    <row r="712" spans="1:11" x14ac:dyDescent="0.25">
      <c r="A712" s="3">
        <f>'Données brutes'!A708+'Données brutes'!B708</f>
        <v>43146.708333333336</v>
      </c>
      <c r="B712" s="2">
        <f>'Données brutes'!C708*$E$2</f>
        <v>69979</v>
      </c>
      <c r="C712" s="8">
        <f>'Données brutes'!J708*Calculatrice!$C$2+'Données brutes'!K708*Calculatrice!$B$2+'Données brutes'!L708+'Données brutes'!N708*Calculatrice!$D$2</f>
        <v>13697</v>
      </c>
      <c r="D712" s="2">
        <f t="shared" si="58"/>
        <v>-56282</v>
      </c>
      <c r="E712" s="8">
        <f>IF(ABS(D712)&lt;'Le jeu'!$E$6*1000,D712,SIGN(D712)*'Le jeu'!$E$6*1000)</f>
        <v>0</v>
      </c>
      <c r="F712" s="8">
        <f t="shared" si="55"/>
        <v>-56282</v>
      </c>
      <c r="G712" s="28">
        <f>IF(F712&lt;0,'Le jeu'!$E$7*INT(Calculatrice!F712/1000),0)</f>
        <v>0</v>
      </c>
      <c r="H712" s="8">
        <f t="shared" si="56"/>
        <v>-56282</v>
      </c>
      <c r="I712" s="28"/>
      <c r="J712" s="2">
        <f t="shared" si="57"/>
        <v>-56282</v>
      </c>
      <c r="K712" s="28">
        <f t="shared" si="59"/>
        <v>-56282</v>
      </c>
    </row>
    <row r="713" spans="1:11" x14ac:dyDescent="0.25">
      <c r="A713" s="3">
        <f>'Données brutes'!A709+'Données brutes'!B709</f>
        <v>43146.729166666664</v>
      </c>
      <c r="B713" s="2">
        <f>'Données brutes'!C709*$E$2</f>
        <v>70261</v>
      </c>
      <c r="C713" s="8">
        <f>'Données brutes'!J709*Calculatrice!$C$2+'Données brutes'!K709*Calculatrice!$B$2+'Données brutes'!L709+'Données brutes'!N709*Calculatrice!$D$2</f>
        <v>13466</v>
      </c>
      <c r="D713" s="2">
        <f t="shared" si="58"/>
        <v>-56795</v>
      </c>
      <c r="E713" s="8">
        <f>IF(ABS(D713)&lt;'Le jeu'!$E$6*1000,D713,SIGN(D713)*'Le jeu'!$E$6*1000)</f>
        <v>0</v>
      </c>
      <c r="F713" s="8">
        <f t="shared" si="55"/>
        <v>-56795</v>
      </c>
      <c r="G713" s="28">
        <f>IF(F713&lt;0,'Le jeu'!$E$7*INT(Calculatrice!F713/1000),0)</f>
        <v>0</v>
      </c>
      <c r="H713" s="8">
        <f t="shared" si="56"/>
        <v>-56795</v>
      </c>
      <c r="I713" s="28"/>
      <c r="J713" s="2">
        <f t="shared" si="57"/>
        <v>-56795</v>
      </c>
      <c r="K713" s="28">
        <f t="shared" si="59"/>
        <v>-56795</v>
      </c>
    </row>
    <row r="714" spans="1:11" x14ac:dyDescent="0.25">
      <c r="A714" s="3">
        <f>'Données brutes'!A710+'Données brutes'!B710</f>
        <v>43146.75</v>
      </c>
      <c r="B714" s="2">
        <f>'Données brutes'!C710*$E$2</f>
        <v>71407</v>
      </c>
      <c r="C714" s="8">
        <f>'Données brutes'!J710*Calculatrice!$C$2+'Données brutes'!K710*Calculatrice!$B$2+'Données brutes'!L710+'Données brutes'!N710*Calculatrice!$D$2</f>
        <v>14006</v>
      </c>
      <c r="D714" s="2">
        <f t="shared" si="58"/>
        <v>-57401</v>
      </c>
      <c r="E714" s="8">
        <f>IF(ABS(D714)&lt;'Le jeu'!$E$6*1000,D714,SIGN(D714)*'Le jeu'!$E$6*1000)</f>
        <v>0</v>
      </c>
      <c r="F714" s="8">
        <f t="shared" si="55"/>
        <v>-57401</v>
      </c>
      <c r="G714" s="28">
        <f>IF(F714&lt;0,'Le jeu'!$E$7*INT(Calculatrice!F714/1000),0)</f>
        <v>0</v>
      </c>
      <c r="H714" s="8">
        <f t="shared" si="56"/>
        <v>-57401</v>
      </c>
      <c r="I714" s="28"/>
      <c r="J714" s="2">
        <f t="shared" si="57"/>
        <v>-57401</v>
      </c>
      <c r="K714" s="28">
        <f t="shared" si="59"/>
        <v>-57401</v>
      </c>
    </row>
    <row r="715" spans="1:11" x14ac:dyDescent="0.25">
      <c r="A715" s="3">
        <f>'Données brutes'!A711+'Données brutes'!B711</f>
        <v>43146.770833333336</v>
      </c>
      <c r="B715" s="2">
        <f>'Données brutes'!C711*$E$2</f>
        <v>74589</v>
      </c>
      <c r="C715" s="8">
        <f>'Données brutes'!J711*Calculatrice!$C$2+'Données brutes'!K711*Calculatrice!$B$2+'Données brutes'!L711+'Données brutes'!N711*Calculatrice!$D$2</f>
        <v>15643</v>
      </c>
      <c r="D715" s="2">
        <f t="shared" si="58"/>
        <v>-58946</v>
      </c>
      <c r="E715" s="8">
        <f>IF(ABS(D715)&lt;'Le jeu'!$E$6*1000,D715,SIGN(D715)*'Le jeu'!$E$6*1000)</f>
        <v>0</v>
      </c>
      <c r="F715" s="8">
        <f t="shared" si="55"/>
        <v>-58946</v>
      </c>
      <c r="G715" s="28">
        <f>IF(F715&lt;0,'Le jeu'!$E$7*INT(Calculatrice!F715/1000),0)</f>
        <v>0</v>
      </c>
      <c r="H715" s="8">
        <f t="shared" si="56"/>
        <v>-58946</v>
      </c>
      <c r="I715" s="28"/>
      <c r="J715" s="2">
        <f t="shared" si="57"/>
        <v>-58946</v>
      </c>
      <c r="K715" s="28">
        <f t="shared" si="59"/>
        <v>-58946</v>
      </c>
    </row>
    <row r="716" spans="1:11" x14ac:dyDescent="0.25">
      <c r="A716" s="3">
        <f>'Données brutes'!A712+'Données brutes'!B712</f>
        <v>43146.791666666664</v>
      </c>
      <c r="B716" s="2">
        <f>'Données brutes'!C712*$E$2</f>
        <v>77992</v>
      </c>
      <c r="C716" s="8">
        <f>'Données brutes'!J712*Calculatrice!$C$2+'Données brutes'!K712*Calculatrice!$B$2+'Données brutes'!L712+'Données brutes'!N712*Calculatrice!$D$2</f>
        <v>18285</v>
      </c>
      <c r="D716" s="2">
        <f t="shared" si="58"/>
        <v>-59707</v>
      </c>
      <c r="E716" s="8">
        <f>IF(ABS(D716)&lt;'Le jeu'!$E$6*1000,D716,SIGN(D716)*'Le jeu'!$E$6*1000)</f>
        <v>0</v>
      </c>
      <c r="F716" s="8">
        <f t="shared" si="55"/>
        <v>-59707</v>
      </c>
      <c r="G716" s="28">
        <f>IF(F716&lt;0,'Le jeu'!$E$7*INT(Calculatrice!F716/1000),0)</f>
        <v>0</v>
      </c>
      <c r="H716" s="8">
        <f t="shared" si="56"/>
        <v>-59707</v>
      </c>
      <c r="I716" s="28"/>
      <c r="J716" s="2">
        <f t="shared" si="57"/>
        <v>-59707</v>
      </c>
      <c r="K716" s="28">
        <f t="shared" si="59"/>
        <v>-59707</v>
      </c>
    </row>
    <row r="717" spans="1:11" x14ac:dyDescent="0.25">
      <c r="A717" s="3">
        <f>'Données brutes'!A713+'Données brutes'!B713</f>
        <v>43146.8125</v>
      </c>
      <c r="B717" s="2">
        <f>'Données brutes'!C713*$E$2</f>
        <v>77699</v>
      </c>
      <c r="C717" s="8">
        <f>'Données brutes'!J713*Calculatrice!$C$2+'Données brutes'!K713*Calculatrice!$B$2+'Données brutes'!L713+'Données brutes'!N713*Calculatrice!$D$2</f>
        <v>17943</v>
      </c>
      <c r="D717" s="2">
        <f t="shared" si="58"/>
        <v>-59756</v>
      </c>
      <c r="E717" s="8">
        <f>IF(ABS(D717)&lt;'Le jeu'!$E$6*1000,D717,SIGN(D717)*'Le jeu'!$E$6*1000)</f>
        <v>0</v>
      </c>
      <c r="F717" s="8">
        <f t="shared" si="55"/>
        <v>-59756</v>
      </c>
      <c r="G717" s="28">
        <f>IF(F717&lt;0,'Le jeu'!$E$7*INT(Calculatrice!F717/1000),0)</f>
        <v>0</v>
      </c>
      <c r="H717" s="8">
        <f t="shared" si="56"/>
        <v>-59756</v>
      </c>
      <c r="I717" s="28"/>
      <c r="J717" s="2">
        <f t="shared" si="57"/>
        <v>-59756</v>
      </c>
      <c r="K717" s="28">
        <f t="shared" si="59"/>
        <v>-59756</v>
      </c>
    </row>
    <row r="718" spans="1:11" x14ac:dyDescent="0.25">
      <c r="A718" s="3">
        <f>'Données brutes'!A714+'Données brutes'!B714</f>
        <v>43146.833333333336</v>
      </c>
      <c r="B718" s="2">
        <f>'Données brutes'!C714*$E$2</f>
        <v>75738</v>
      </c>
      <c r="C718" s="8">
        <f>'Données brutes'!J714*Calculatrice!$C$2+'Données brutes'!K714*Calculatrice!$B$2+'Données brutes'!L714+'Données brutes'!N714*Calculatrice!$D$2</f>
        <v>16305</v>
      </c>
      <c r="D718" s="2">
        <f t="shared" si="58"/>
        <v>-59433</v>
      </c>
      <c r="E718" s="8">
        <f>IF(ABS(D718)&lt;'Le jeu'!$E$6*1000,D718,SIGN(D718)*'Le jeu'!$E$6*1000)</f>
        <v>0</v>
      </c>
      <c r="F718" s="8">
        <f t="shared" si="55"/>
        <v>-59433</v>
      </c>
      <c r="G718" s="28">
        <f>IF(F718&lt;0,'Le jeu'!$E$7*INT(Calculatrice!F718/1000),0)</f>
        <v>0</v>
      </c>
      <c r="H718" s="8">
        <f t="shared" si="56"/>
        <v>-59433</v>
      </c>
      <c r="I718" s="28"/>
      <c r="J718" s="2">
        <f t="shared" si="57"/>
        <v>-59433</v>
      </c>
      <c r="K718" s="28">
        <f t="shared" si="59"/>
        <v>-59433</v>
      </c>
    </row>
    <row r="719" spans="1:11" x14ac:dyDescent="0.25">
      <c r="A719" s="3">
        <f>'Données brutes'!A715+'Données brutes'!B715</f>
        <v>43146.854166666664</v>
      </c>
      <c r="B719" s="2">
        <f>'Données brutes'!C715*$E$2</f>
        <v>73281</v>
      </c>
      <c r="C719" s="8">
        <f>'Données brutes'!J715*Calculatrice!$C$2+'Données brutes'!K715*Calculatrice!$B$2+'Données brutes'!L715+'Données brutes'!N715*Calculatrice!$D$2</f>
        <v>14000</v>
      </c>
      <c r="D719" s="2">
        <f t="shared" si="58"/>
        <v>-59281</v>
      </c>
      <c r="E719" s="8">
        <f>IF(ABS(D719)&lt;'Le jeu'!$E$6*1000,D719,SIGN(D719)*'Le jeu'!$E$6*1000)</f>
        <v>0</v>
      </c>
      <c r="F719" s="8">
        <f t="shared" si="55"/>
        <v>-59281</v>
      </c>
      <c r="G719" s="28">
        <f>IF(F719&lt;0,'Le jeu'!$E$7*INT(Calculatrice!F719/1000),0)</f>
        <v>0</v>
      </c>
      <c r="H719" s="8">
        <f t="shared" si="56"/>
        <v>-59281</v>
      </c>
      <c r="I719" s="28"/>
      <c r="J719" s="2">
        <f t="shared" si="57"/>
        <v>-59281</v>
      </c>
      <c r="K719" s="28">
        <f t="shared" si="59"/>
        <v>-59281</v>
      </c>
    </row>
    <row r="720" spans="1:11" x14ac:dyDescent="0.25">
      <c r="A720" s="3">
        <f>'Données brutes'!A716+'Données brutes'!B716</f>
        <v>43146.875</v>
      </c>
      <c r="B720" s="2">
        <f>'Données brutes'!C716*$E$2</f>
        <v>71000</v>
      </c>
      <c r="C720" s="8">
        <f>'Données brutes'!J716*Calculatrice!$C$2+'Données brutes'!K716*Calculatrice!$B$2+'Données brutes'!L716+'Données brutes'!N716*Calculatrice!$D$2</f>
        <v>12115</v>
      </c>
      <c r="D720" s="2">
        <f t="shared" si="58"/>
        <v>-58885</v>
      </c>
      <c r="E720" s="8">
        <f>IF(ABS(D720)&lt;'Le jeu'!$E$6*1000,D720,SIGN(D720)*'Le jeu'!$E$6*1000)</f>
        <v>0</v>
      </c>
      <c r="F720" s="8">
        <f t="shared" si="55"/>
        <v>-58885</v>
      </c>
      <c r="G720" s="28">
        <f>IF(F720&lt;0,'Le jeu'!$E$7*INT(Calculatrice!F720/1000),0)</f>
        <v>0</v>
      </c>
      <c r="H720" s="8">
        <f t="shared" si="56"/>
        <v>-58885</v>
      </c>
      <c r="I720" s="28"/>
      <c r="J720" s="2">
        <f t="shared" si="57"/>
        <v>-58885</v>
      </c>
      <c r="K720" s="28">
        <f t="shared" si="59"/>
        <v>-58885</v>
      </c>
    </row>
    <row r="721" spans="1:11" x14ac:dyDescent="0.25">
      <c r="A721" s="3">
        <f>'Données brutes'!A717+'Données brutes'!B717</f>
        <v>43146.895833333336</v>
      </c>
      <c r="B721" s="2">
        <f>'Données brutes'!C717*$E$2</f>
        <v>69189</v>
      </c>
      <c r="C721" s="8">
        <f>'Données brutes'!J717*Calculatrice!$C$2+'Données brutes'!K717*Calculatrice!$B$2+'Données brutes'!L717+'Données brutes'!N717*Calculatrice!$D$2</f>
        <v>11313</v>
      </c>
      <c r="D721" s="2">
        <f t="shared" si="58"/>
        <v>-57876</v>
      </c>
      <c r="E721" s="8">
        <f>IF(ABS(D721)&lt;'Le jeu'!$E$6*1000,D721,SIGN(D721)*'Le jeu'!$E$6*1000)</f>
        <v>0</v>
      </c>
      <c r="F721" s="8">
        <f t="shared" si="55"/>
        <v>-57876</v>
      </c>
      <c r="G721" s="28">
        <f>IF(F721&lt;0,'Le jeu'!$E$7*INT(Calculatrice!F721/1000),0)</f>
        <v>0</v>
      </c>
      <c r="H721" s="8">
        <f t="shared" si="56"/>
        <v>-57876</v>
      </c>
      <c r="I721" s="28"/>
      <c r="J721" s="2">
        <f t="shared" si="57"/>
        <v>-57876</v>
      </c>
      <c r="K721" s="28">
        <f t="shared" si="59"/>
        <v>-57876</v>
      </c>
    </row>
    <row r="722" spans="1:11" x14ac:dyDescent="0.25">
      <c r="A722" s="3">
        <f>'Données brutes'!A718+'Données brutes'!B718</f>
        <v>43146.916666666664</v>
      </c>
      <c r="B722" s="2">
        <f>'Données brutes'!C718*$E$2</f>
        <v>67669</v>
      </c>
      <c r="C722" s="8">
        <f>'Données brutes'!J718*Calculatrice!$C$2+'Données brutes'!K718*Calculatrice!$B$2+'Données brutes'!L718+'Données brutes'!N718*Calculatrice!$D$2</f>
        <v>10728</v>
      </c>
      <c r="D722" s="2">
        <f t="shared" si="58"/>
        <v>-56941</v>
      </c>
      <c r="E722" s="8">
        <f>IF(ABS(D722)&lt;'Le jeu'!$E$6*1000,D722,SIGN(D722)*'Le jeu'!$E$6*1000)</f>
        <v>0</v>
      </c>
      <c r="F722" s="8">
        <f t="shared" si="55"/>
        <v>-56941</v>
      </c>
      <c r="G722" s="28">
        <f>IF(F722&lt;0,'Le jeu'!$E$7*INT(Calculatrice!F722/1000),0)</f>
        <v>0</v>
      </c>
      <c r="H722" s="8">
        <f t="shared" si="56"/>
        <v>-56941</v>
      </c>
      <c r="I722" s="28"/>
      <c r="J722" s="2">
        <f t="shared" si="57"/>
        <v>-56941</v>
      </c>
      <c r="K722" s="28">
        <f t="shared" si="59"/>
        <v>-56941</v>
      </c>
    </row>
    <row r="723" spans="1:11" x14ac:dyDescent="0.25">
      <c r="A723" s="3">
        <f>'Données brutes'!A719+'Données brutes'!B719</f>
        <v>43146.9375</v>
      </c>
      <c r="B723" s="2">
        <f>'Données brutes'!C719*$E$2</f>
        <v>67636</v>
      </c>
      <c r="C723" s="8">
        <f>'Données brutes'!J719*Calculatrice!$C$2+'Données brutes'!K719*Calculatrice!$B$2+'Données brutes'!L719+'Données brutes'!N719*Calculatrice!$D$2</f>
        <v>10604</v>
      </c>
      <c r="D723" s="2">
        <f t="shared" si="58"/>
        <v>-57032</v>
      </c>
      <c r="E723" s="8">
        <f>IF(ABS(D723)&lt;'Le jeu'!$E$6*1000,D723,SIGN(D723)*'Le jeu'!$E$6*1000)</f>
        <v>0</v>
      </c>
      <c r="F723" s="8">
        <f t="shared" si="55"/>
        <v>-57032</v>
      </c>
      <c r="G723" s="28">
        <f>IF(F723&lt;0,'Le jeu'!$E$7*INT(Calculatrice!F723/1000),0)</f>
        <v>0</v>
      </c>
      <c r="H723" s="8">
        <f t="shared" si="56"/>
        <v>-57032</v>
      </c>
      <c r="I723" s="28"/>
      <c r="J723" s="2">
        <f t="shared" si="57"/>
        <v>-57032</v>
      </c>
      <c r="K723" s="28">
        <f t="shared" si="59"/>
        <v>-57032</v>
      </c>
    </row>
    <row r="724" spans="1:11" x14ac:dyDescent="0.25">
      <c r="A724" s="3">
        <f>'Données brutes'!A720+'Données brutes'!B720</f>
        <v>43146.958333333336</v>
      </c>
      <c r="B724" s="2">
        <f>'Données brutes'!C720*$E$2</f>
        <v>70156</v>
      </c>
      <c r="C724" s="8">
        <f>'Données brutes'!J720*Calculatrice!$C$2+'Données brutes'!K720*Calculatrice!$B$2+'Données brutes'!L720+'Données brutes'!N720*Calculatrice!$D$2</f>
        <v>11238</v>
      </c>
      <c r="D724" s="2">
        <f t="shared" si="58"/>
        <v>-58918</v>
      </c>
      <c r="E724" s="8">
        <f>IF(ABS(D724)&lt;'Le jeu'!$E$6*1000,D724,SIGN(D724)*'Le jeu'!$E$6*1000)</f>
        <v>0</v>
      </c>
      <c r="F724" s="8">
        <f t="shared" si="55"/>
        <v>-58918</v>
      </c>
      <c r="G724" s="28">
        <f>IF(F724&lt;0,'Le jeu'!$E$7*INT(Calculatrice!F724/1000),0)</f>
        <v>0</v>
      </c>
      <c r="H724" s="8">
        <f t="shared" si="56"/>
        <v>-58918</v>
      </c>
      <c r="I724" s="28"/>
      <c r="J724" s="2">
        <f t="shared" si="57"/>
        <v>-58918</v>
      </c>
      <c r="K724" s="28">
        <f t="shared" si="59"/>
        <v>-58918</v>
      </c>
    </row>
    <row r="725" spans="1:11" x14ac:dyDescent="0.25">
      <c r="A725" s="3">
        <f>'Données brutes'!A721+'Données brutes'!B721</f>
        <v>43146.979166666664</v>
      </c>
      <c r="B725" s="2">
        <f>'Données brutes'!C721*$E$2</f>
        <v>69262</v>
      </c>
      <c r="C725" s="8">
        <f>'Données brutes'!J721*Calculatrice!$C$2+'Données brutes'!K721*Calculatrice!$B$2+'Données brutes'!L721+'Données brutes'!N721*Calculatrice!$D$2</f>
        <v>10791</v>
      </c>
      <c r="D725" s="2">
        <f t="shared" si="58"/>
        <v>-58471</v>
      </c>
      <c r="E725" s="8">
        <f>IF(ABS(D725)&lt;'Le jeu'!$E$6*1000,D725,SIGN(D725)*'Le jeu'!$E$6*1000)</f>
        <v>0</v>
      </c>
      <c r="F725" s="8">
        <f t="shared" si="55"/>
        <v>-58471</v>
      </c>
      <c r="G725" s="28">
        <f>IF(F725&lt;0,'Le jeu'!$E$7*INT(Calculatrice!F725/1000),0)</f>
        <v>0</v>
      </c>
      <c r="H725" s="8">
        <f t="shared" si="56"/>
        <v>-58471</v>
      </c>
      <c r="I725" s="28"/>
      <c r="J725" s="2">
        <f t="shared" si="57"/>
        <v>-58471</v>
      </c>
      <c r="K725" s="28">
        <f t="shared" si="59"/>
        <v>-58471</v>
      </c>
    </row>
    <row r="726" spans="1:11" x14ac:dyDescent="0.25">
      <c r="A726" s="3">
        <f>'Données brutes'!A722+'Données brutes'!B722</f>
        <v>43147</v>
      </c>
      <c r="B726" s="2">
        <f>'Données brutes'!C722*$E$2</f>
        <v>69273</v>
      </c>
      <c r="C726" s="8">
        <f>'Données brutes'!J722*Calculatrice!$C$2+'Données brutes'!K722*Calculatrice!$B$2+'Données brutes'!L722+'Données brutes'!N722*Calculatrice!$D$2</f>
        <v>10546</v>
      </c>
      <c r="D726" s="2">
        <f t="shared" si="58"/>
        <v>-58727</v>
      </c>
      <c r="E726" s="8">
        <f>IF(ABS(D726)&lt;'Le jeu'!$E$6*1000,D726,SIGN(D726)*'Le jeu'!$E$6*1000)</f>
        <v>0</v>
      </c>
      <c r="F726" s="8">
        <f t="shared" si="55"/>
        <v>-58727</v>
      </c>
      <c r="G726" s="28">
        <f>IF(F726&lt;0,'Le jeu'!$E$7*INT(Calculatrice!F726/1000),0)</f>
        <v>0</v>
      </c>
      <c r="H726" s="8">
        <f t="shared" si="56"/>
        <v>-58727</v>
      </c>
      <c r="I726" s="28"/>
      <c r="J726" s="2">
        <f t="shared" si="57"/>
        <v>-58727</v>
      </c>
      <c r="K726" s="28">
        <f t="shared" si="59"/>
        <v>-58727</v>
      </c>
    </row>
    <row r="727" spans="1:11" x14ac:dyDescent="0.25">
      <c r="A727" s="3">
        <f>'Données brutes'!A723+'Données brutes'!B723</f>
        <v>43147.020833333336</v>
      </c>
      <c r="B727" s="2">
        <f>'Données brutes'!C723*$E$2</f>
        <v>67502</v>
      </c>
      <c r="C727" s="8">
        <f>'Données brutes'!J723*Calculatrice!$C$2+'Données brutes'!K723*Calculatrice!$B$2+'Données brutes'!L723+'Données brutes'!N723*Calculatrice!$D$2</f>
        <v>10129</v>
      </c>
      <c r="D727" s="2">
        <f t="shared" si="58"/>
        <v>-57373</v>
      </c>
      <c r="E727" s="8">
        <f>IF(ABS(D727)&lt;'Le jeu'!$E$6*1000,D727,SIGN(D727)*'Le jeu'!$E$6*1000)</f>
        <v>0</v>
      </c>
      <c r="F727" s="8">
        <f t="shared" si="55"/>
        <v>-57373</v>
      </c>
      <c r="G727" s="28">
        <f>IF(F727&lt;0,'Le jeu'!$E$7*INT(Calculatrice!F727/1000),0)</f>
        <v>0</v>
      </c>
      <c r="H727" s="8">
        <f t="shared" si="56"/>
        <v>-57373</v>
      </c>
      <c r="I727" s="28"/>
      <c r="J727" s="2">
        <f t="shared" si="57"/>
        <v>-57373</v>
      </c>
      <c r="K727" s="28">
        <f t="shared" si="59"/>
        <v>-57373</v>
      </c>
    </row>
    <row r="728" spans="1:11" x14ac:dyDescent="0.25">
      <c r="A728" s="3">
        <f>'Données brutes'!A724+'Données brutes'!B724</f>
        <v>43147.041666666664</v>
      </c>
      <c r="B728" s="2">
        <f>'Données brutes'!C724*$E$2</f>
        <v>64854</v>
      </c>
      <c r="C728" s="8">
        <f>'Données brutes'!J724*Calculatrice!$C$2+'Données brutes'!K724*Calculatrice!$B$2+'Données brutes'!L724+'Données brutes'!N724*Calculatrice!$D$2</f>
        <v>9757</v>
      </c>
      <c r="D728" s="2">
        <f t="shared" si="58"/>
        <v>-55097</v>
      </c>
      <c r="E728" s="8">
        <f>IF(ABS(D728)&lt;'Le jeu'!$E$6*1000,D728,SIGN(D728)*'Le jeu'!$E$6*1000)</f>
        <v>0</v>
      </c>
      <c r="F728" s="8">
        <f t="shared" si="55"/>
        <v>-55097</v>
      </c>
      <c r="G728" s="28">
        <f>IF(F728&lt;0,'Le jeu'!$E$7*INT(Calculatrice!F728/1000),0)</f>
        <v>0</v>
      </c>
      <c r="H728" s="8">
        <f t="shared" si="56"/>
        <v>-55097</v>
      </c>
      <c r="I728" s="28"/>
      <c r="J728" s="2">
        <f t="shared" si="57"/>
        <v>-55097</v>
      </c>
      <c r="K728" s="28">
        <f t="shared" si="59"/>
        <v>-55097</v>
      </c>
    </row>
    <row r="729" spans="1:11" x14ac:dyDescent="0.25">
      <c r="A729" s="3">
        <f>'Données brutes'!A725+'Données brutes'!B725</f>
        <v>43147.0625</v>
      </c>
      <c r="B729" s="2">
        <f>'Données brutes'!C725*$E$2</f>
        <v>64486</v>
      </c>
      <c r="C729" s="8">
        <f>'Données brutes'!J725*Calculatrice!$C$2+'Données brutes'!K725*Calculatrice!$B$2+'Données brutes'!L725+'Données brutes'!N725*Calculatrice!$D$2</f>
        <v>9590</v>
      </c>
      <c r="D729" s="2">
        <f t="shared" si="58"/>
        <v>-54896</v>
      </c>
      <c r="E729" s="8">
        <f>IF(ABS(D729)&lt;'Le jeu'!$E$6*1000,D729,SIGN(D729)*'Le jeu'!$E$6*1000)</f>
        <v>0</v>
      </c>
      <c r="F729" s="8">
        <f t="shared" si="55"/>
        <v>-54896</v>
      </c>
      <c r="G729" s="28">
        <f>IF(F729&lt;0,'Le jeu'!$E$7*INT(Calculatrice!F729/1000),0)</f>
        <v>0</v>
      </c>
      <c r="H729" s="8">
        <f t="shared" si="56"/>
        <v>-54896</v>
      </c>
      <c r="I729" s="28"/>
      <c r="J729" s="2">
        <f t="shared" si="57"/>
        <v>-54896</v>
      </c>
      <c r="K729" s="28">
        <f t="shared" si="59"/>
        <v>-54896</v>
      </c>
    </row>
    <row r="730" spans="1:11" x14ac:dyDescent="0.25">
      <c r="A730" s="3">
        <f>'Données brutes'!A726+'Données brutes'!B726</f>
        <v>43147.083333333336</v>
      </c>
      <c r="B730" s="2">
        <f>'Données brutes'!C726*$E$2</f>
        <v>63924</v>
      </c>
      <c r="C730" s="8">
        <f>'Données brutes'!J726*Calculatrice!$C$2+'Données brutes'!K726*Calculatrice!$B$2+'Données brutes'!L726+'Données brutes'!N726*Calculatrice!$D$2</f>
        <v>9320</v>
      </c>
      <c r="D730" s="2">
        <f t="shared" si="58"/>
        <v>-54604</v>
      </c>
      <c r="E730" s="8">
        <f>IF(ABS(D730)&lt;'Le jeu'!$E$6*1000,D730,SIGN(D730)*'Le jeu'!$E$6*1000)</f>
        <v>0</v>
      </c>
      <c r="F730" s="8">
        <f t="shared" si="55"/>
        <v>-54604</v>
      </c>
      <c r="G730" s="28">
        <f>IF(F730&lt;0,'Le jeu'!$E$7*INT(Calculatrice!F730/1000),0)</f>
        <v>0</v>
      </c>
      <c r="H730" s="8">
        <f t="shared" si="56"/>
        <v>-54604</v>
      </c>
      <c r="I730" s="28"/>
      <c r="J730" s="2">
        <f t="shared" si="57"/>
        <v>-54604</v>
      </c>
      <c r="K730" s="28">
        <f t="shared" si="59"/>
        <v>-54604</v>
      </c>
    </row>
    <row r="731" spans="1:11" x14ac:dyDescent="0.25">
      <c r="A731" s="3">
        <f>'Données brutes'!A727+'Données brutes'!B727</f>
        <v>43147.104166666664</v>
      </c>
      <c r="B731" s="2">
        <f>'Données brutes'!C727*$E$2</f>
        <v>63599</v>
      </c>
      <c r="C731" s="8">
        <f>'Données brutes'!J727*Calculatrice!$C$2+'Données brutes'!K727*Calculatrice!$B$2+'Données brutes'!L727+'Données brutes'!N727*Calculatrice!$D$2</f>
        <v>9336</v>
      </c>
      <c r="D731" s="2">
        <f t="shared" si="58"/>
        <v>-54263</v>
      </c>
      <c r="E731" s="8">
        <f>IF(ABS(D731)&lt;'Le jeu'!$E$6*1000,D731,SIGN(D731)*'Le jeu'!$E$6*1000)</f>
        <v>0</v>
      </c>
      <c r="F731" s="8">
        <f t="shared" si="55"/>
        <v>-54263</v>
      </c>
      <c r="G731" s="28">
        <f>IF(F731&lt;0,'Le jeu'!$E$7*INT(Calculatrice!F731/1000),0)</f>
        <v>0</v>
      </c>
      <c r="H731" s="8">
        <f t="shared" si="56"/>
        <v>-54263</v>
      </c>
      <c r="I731" s="28"/>
      <c r="J731" s="2">
        <f t="shared" si="57"/>
        <v>-54263</v>
      </c>
      <c r="K731" s="28">
        <f t="shared" si="59"/>
        <v>-54263</v>
      </c>
    </row>
    <row r="732" spans="1:11" x14ac:dyDescent="0.25">
      <c r="A732" s="3">
        <f>'Données brutes'!A728+'Données brutes'!B728</f>
        <v>43147.125</v>
      </c>
      <c r="B732" s="2">
        <f>'Données brutes'!C728*$E$2</f>
        <v>61801</v>
      </c>
      <c r="C732" s="8">
        <f>'Données brutes'!J728*Calculatrice!$C$2+'Données brutes'!K728*Calculatrice!$B$2+'Données brutes'!L728+'Données brutes'!N728*Calculatrice!$D$2</f>
        <v>9093</v>
      </c>
      <c r="D732" s="2">
        <f t="shared" si="58"/>
        <v>-52708</v>
      </c>
      <c r="E732" s="8">
        <f>IF(ABS(D732)&lt;'Le jeu'!$E$6*1000,D732,SIGN(D732)*'Le jeu'!$E$6*1000)</f>
        <v>0</v>
      </c>
      <c r="F732" s="8">
        <f t="shared" si="55"/>
        <v>-52708</v>
      </c>
      <c r="G732" s="28">
        <f>IF(F732&lt;0,'Le jeu'!$E$7*INT(Calculatrice!F732/1000),0)</f>
        <v>0</v>
      </c>
      <c r="H732" s="8">
        <f t="shared" si="56"/>
        <v>-52708</v>
      </c>
      <c r="I732" s="28"/>
      <c r="J732" s="2">
        <f t="shared" si="57"/>
        <v>-52708</v>
      </c>
      <c r="K732" s="28">
        <f t="shared" si="59"/>
        <v>-52708</v>
      </c>
    </row>
    <row r="733" spans="1:11" x14ac:dyDescent="0.25">
      <c r="A733" s="3">
        <f>'Données brutes'!A729+'Données brutes'!B729</f>
        <v>43147.145833333336</v>
      </c>
      <c r="B733" s="2">
        <f>'Données brutes'!C729*$E$2</f>
        <v>60908</v>
      </c>
      <c r="C733" s="8">
        <f>'Données brutes'!J729*Calculatrice!$C$2+'Données brutes'!K729*Calculatrice!$B$2+'Données brutes'!L729+'Données brutes'!N729*Calculatrice!$D$2</f>
        <v>9067</v>
      </c>
      <c r="D733" s="2">
        <f t="shared" si="58"/>
        <v>-51841</v>
      </c>
      <c r="E733" s="8">
        <f>IF(ABS(D733)&lt;'Le jeu'!$E$6*1000,D733,SIGN(D733)*'Le jeu'!$E$6*1000)</f>
        <v>0</v>
      </c>
      <c r="F733" s="8">
        <f t="shared" si="55"/>
        <v>-51841</v>
      </c>
      <c r="G733" s="28">
        <f>IF(F733&lt;0,'Le jeu'!$E$7*INT(Calculatrice!F733/1000),0)</f>
        <v>0</v>
      </c>
      <c r="H733" s="8">
        <f t="shared" si="56"/>
        <v>-51841</v>
      </c>
      <c r="I733" s="28"/>
      <c r="J733" s="2">
        <f t="shared" si="57"/>
        <v>-51841</v>
      </c>
      <c r="K733" s="28">
        <f t="shared" si="59"/>
        <v>-51841</v>
      </c>
    </row>
    <row r="734" spans="1:11" x14ac:dyDescent="0.25">
      <c r="A734" s="3">
        <f>'Données brutes'!A730+'Données brutes'!B730</f>
        <v>43147.166666666664</v>
      </c>
      <c r="B734" s="2">
        <f>'Données brutes'!C730*$E$2</f>
        <v>59844</v>
      </c>
      <c r="C734" s="8">
        <f>'Données brutes'!J730*Calculatrice!$C$2+'Données brutes'!K730*Calculatrice!$B$2+'Données brutes'!L730+'Données brutes'!N730*Calculatrice!$D$2</f>
        <v>8971</v>
      </c>
      <c r="D734" s="2">
        <f t="shared" si="58"/>
        <v>-50873</v>
      </c>
      <c r="E734" s="8">
        <f>IF(ABS(D734)&lt;'Le jeu'!$E$6*1000,D734,SIGN(D734)*'Le jeu'!$E$6*1000)</f>
        <v>0</v>
      </c>
      <c r="F734" s="8">
        <f t="shared" si="55"/>
        <v>-50873</v>
      </c>
      <c r="G734" s="28">
        <f>IF(F734&lt;0,'Le jeu'!$E$7*INT(Calculatrice!F734/1000),0)</f>
        <v>0</v>
      </c>
      <c r="H734" s="8">
        <f t="shared" si="56"/>
        <v>-50873</v>
      </c>
      <c r="I734" s="28"/>
      <c r="J734" s="2">
        <f t="shared" si="57"/>
        <v>-50873</v>
      </c>
      <c r="K734" s="28">
        <f t="shared" si="59"/>
        <v>-50873</v>
      </c>
    </row>
    <row r="735" spans="1:11" x14ac:dyDescent="0.25">
      <c r="A735" s="3">
        <f>'Données brutes'!A731+'Données brutes'!B731</f>
        <v>43147.1875</v>
      </c>
      <c r="B735" s="2">
        <f>'Données brutes'!C731*$E$2</f>
        <v>59843</v>
      </c>
      <c r="C735" s="8">
        <f>'Données brutes'!J731*Calculatrice!$C$2+'Données brutes'!K731*Calculatrice!$B$2+'Données brutes'!L731+'Données brutes'!N731*Calculatrice!$D$2</f>
        <v>8800</v>
      </c>
      <c r="D735" s="2">
        <f t="shared" si="58"/>
        <v>-51043</v>
      </c>
      <c r="E735" s="8">
        <f>IF(ABS(D735)&lt;'Le jeu'!$E$6*1000,D735,SIGN(D735)*'Le jeu'!$E$6*1000)</f>
        <v>0</v>
      </c>
      <c r="F735" s="8">
        <f t="shared" si="55"/>
        <v>-51043</v>
      </c>
      <c r="G735" s="28">
        <f>IF(F735&lt;0,'Le jeu'!$E$7*INT(Calculatrice!F735/1000),0)</f>
        <v>0</v>
      </c>
      <c r="H735" s="8">
        <f t="shared" si="56"/>
        <v>-51043</v>
      </c>
      <c r="I735" s="28"/>
      <c r="J735" s="2">
        <f t="shared" si="57"/>
        <v>-51043</v>
      </c>
      <c r="K735" s="28">
        <f t="shared" si="59"/>
        <v>-51043</v>
      </c>
    </row>
    <row r="736" spans="1:11" x14ac:dyDescent="0.25">
      <c r="A736" s="3">
        <f>'Données brutes'!A732+'Données brutes'!B732</f>
        <v>43147.208333333336</v>
      </c>
      <c r="B736" s="2">
        <f>'Données brutes'!C732*$E$2</f>
        <v>60255</v>
      </c>
      <c r="C736" s="8">
        <f>'Données brutes'!J732*Calculatrice!$C$2+'Données brutes'!K732*Calculatrice!$B$2+'Données brutes'!L732+'Données brutes'!N732*Calculatrice!$D$2</f>
        <v>8804</v>
      </c>
      <c r="D736" s="2">
        <f t="shared" si="58"/>
        <v>-51451</v>
      </c>
      <c r="E736" s="8">
        <f>IF(ABS(D736)&lt;'Le jeu'!$E$6*1000,D736,SIGN(D736)*'Le jeu'!$E$6*1000)</f>
        <v>0</v>
      </c>
      <c r="F736" s="8">
        <f t="shared" si="55"/>
        <v>-51451</v>
      </c>
      <c r="G736" s="28">
        <f>IF(F736&lt;0,'Le jeu'!$E$7*INT(Calculatrice!F736/1000),0)</f>
        <v>0</v>
      </c>
      <c r="H736" s="8">
        <f t="shared" si="56"/>
        <v>-51451</v>
      </c>
      <c r="I736" s="28"/>
      <c r="J736" s="2">
        <f t="shared" si="57"/>
        <v>-51451</v>
      </c>
      <c r="K736" s="28">
        <f t="shared" si="59"/>
        <v>-51451</v>
      </c>
    </row>
    <row r="737" spans="1:11" x14ac:dyDescent="0.25">
      <c r="A737" s="3">
        <f>'Données brutes'!A733+'Données brutes'!B733</f>
        <v>43147.229166666664</v>
      </c>
      <c r="B737" s="2">
        <f>'Données brutes'!C733*$E$2</f>
        <v>62541</v>
      </c>
      <c r="C737" s="8">
        <f>'Données brutes'!J733*Calculatrice!$C$2+'Données brutes'!K733*Calculatrice!$B$2+'Données brutes'!L733+'Données brutes'!N733*Calculatrice!$D$2</f>
        <v>8701</v>
      </c>
      <c r="D737" s="2">
        <f t="shared" si="58"/>
        <v>-53840</v>
      </c>
      <c r="E737" s="8">
        <f>IF(ABS(D737)&lt;'Le jeu'!$E$6*1000,D737,SIGN(D737)*'Le jeu'!$E$6*1000)</f>
        <v>0</v>
      </c>
      <c r="F737" s="8">
        <f t="shared" si="55"/>
        <v>-53840</v>
      </c>
      <c r="G737" s="28">
        <f>IF(F737&lt;0,'Le jeu'!$E$7*INT(Calculatrice!F737/1000),0)</f>
        <v>0</v>
      </c>
      <c r="H737" s="8">
        <f t="shared" si="56"/>
        <v>-53840</v>
      </c>
      <c r="I737" s="28"/>
      <c r="J737" s="2">
        <f t="shared" si="57"/>
        <v>-53840</v>
      </c>
      <c r="K737" s="28">
        <f t="shared" si="59"/>
        <v>-53840</v>
      </c>
    </row>
    <row r="738" spans="1:11" x14ac:dyDescent="0.25">
      <c r="A738" s="3">
        <f>'Données brutes'!A734+'Données brutes'!B734</f>
        <v>43147.25</v>
      </c>
      <c r="B738" s="2">
        <f>'Données brutes'!C734*$E$2</f>
        <v>64256</v>
      </c>
      <c r="C738" s="8">
        <f>'Données brutes'!J734*Calculatrice!$C$2+'Données brutes'!K734*Calculatrice!$B$2+'Données brutes'!L734+'Données brutes'!N734*Calculatrice!$D$2</f>
        <v>8896</v>
      </c>
      <c r="D738" s="2">
        <f t="shared" si="58"/>
        <v>-55360</v>
      </c>
      <c r="E738" s="8">
        <f>IF(ABS(D738)&lt;'Le jeu'!$E$6*1000,D738,SIGN(D738)*'Le jeu'!$E$6*1000)</f>
        <v>0</v>
      </c>
      <c r="F738" s="8">
        <f t="shared" si="55"/>
        <v>-55360</v>
      </c>
      <c r="G738" s="28">
        <f>IF(F738&lt;0,'Le jeu'!$E$7*INT(Calculatrice!F738/1000),0)</f>
        <v>0</v>
      </c>
      <c r="H738" s="8">
        <f t="shared" si="56"/>
        <v>-55360</v>
      </c>
      <c r="I738" s="28"/>
      <c r="J738" s="2">
        <f t="shared" si="57"/>
        <v>-55360</v>
      </c>
      <c r="K738" s="28">
        <f t="shared" si="59"/>
        <v>-55360</v>
      </c>
    </row>
    <row r="739" spans="1:11" x14ac:dyDescent="0.25">
      <c r="A739" s="3">
        <f>'Données brutes'!A735+'Données brutes'!B735</f>
        <v>43147.270833333336</v>
      </c>
      <c r="B739" s="2">
        <f>'Données brutes'!C735*$E$2</f>
        <v>68472</v>
      </c>
      <c r="C739" s="8">
        <f>'Données brutes'!J735*Calculatrice!$C$2+'Données brutes'!K735*Calculatrice!$B$2+'Données brutes'!L735+'Données brutes'!N735*Calculatrice!$D$2</f>
        <v>10004</v>
      </c>
      <c r="D739" s="2">
        <f t="shared" si="58"/>
        <v>-58468</v>
      </c>
      <c r="E739" s="8">
        <f>IF(ABS(D739)&lt;'Le jeu'!$E$6*1000,D739,SIGN(D739)*'Le jeu'!$E$6*1000)</f>
        <v>0</v>
      </c>
      <c r="F739" s="8">
        <f t="shared" si="55"/>
        <v>-58468</v>
      </c>
      <c r="G739" s="28">
        <f>IF(F739&lt;0,'Le jeu'!$E$7*INT(Calculatrice!F739/1000),0)</f>
        <v>0</v>
      </c>
      <c r="H739" s="8">
        <f t="shared" si="56"/>
        <v>-58468</v>
      </c>
      <c r="I739" s="28"/>
      <c r="J739" s="2">
        <f t="shared" si="57"/>
        <v>-58468</v>
      </c>
      <c r="K739" s="28">
        <f t="shared" si="59"/>
        <v>-58468</v>
      </c>
    </row>
    <row r="740" spans="1:11" x14ac:dyDescent="0.25">
      <c r="A740" s="3">
        <f>'Données brutes'!A736+'Données brutes'!B736</f>
        <v>43147.291666666664</v>
      </c>
      <c r="B740" s="2">
        <f>'Données brutes'!C736*$E$2</f>
        <v>71667</v>
      </c>
      <c r="C740" s="8">
        <f>'Données brutes'!J736*Calculatrice!$C$2+'Données brutes'!K736*Calculatrice!$B$2+'Données brutes'!L736+'Données brutes'!N736*Calculatrice!$D$2</f>
        <v>10997</v>
      </c>
      <c r="D740" s="2">
        <f t="shared" si="58"/>
        <v>-60670</v>
      </c>
      <c r="E740" s="8">
        <f>IF(ABS(D740)&lt;'Le jeu'!$E$6*1000,D740,SIGN(D740)*'Le jeu'!$E$6*1000)</f>
        <v>0</v>
      </c>
      <c r="F740" s="8">
        <f t="shared" si="55"/>
        <v>-60670</v>
      </c>
      <c r="G740" s="28">
        <f>IF(F740&lt;0,'Le jeu'!$E$7*INT(Calculatrice!F740/1000),0)</f>
        <v>0</v>
      </c>
      <c r="H740" s="8">
        <f t="shared" si="56"/>
        <v>-60670</v>
      </c>
      <c r="I740" s="28"/>
      <c r="J740" s="2">
        <f t="shared" si="57"/>
        <v>-60670</v>
      </c>
      <c r="K740" s="28">
        <f t="shared" si="59"/>
        <v>-60670</v>
      </c>
    </row>
    <row r="741" spans="1:11" x14ac:dyDescent="0.25">
      <c r="A741" s="3">
        <f>'Données brutes'!A737+'Données brutes'!B737</f>
        <v>43147.3125</v>
      </c>
      <c r="B741" s="2">
        <f>'Données brutes'!C737*$E$2</f>
        <v>75018</v>
      </c>
      <c r="C741" s="8">
        <f>'Données brutes'!J737*Calculatrice!$C$2+'Données brutes'!K737*Calculatrice!$B$2+'Données brutes'!L737+'Données brutes'!N737*Calculatrice!$D$2</f>
        <v>14043</v>
      </c>
      <c r="D741" s="2">
        <f t="shared" si="58"/>
        <v>-60975</v>
      </c>
      <c r="E741" s="8">
        <f>IF(ABS(D741)&lt;'Le jeu'!$E$6*1000,D741,SIGN(D741)*'Le jeu'!$E$6*1000)</f>
        <v>0</v>
      </c>
      <c r="F741" s="8">
        <f t="shared" si="55"/>
        <v>-60975</v>
      </c>
      <c r="G741" s="28">
        <f>IF(F741&lt;0,'Le jeu'!$E$7*INT(Calculatrice!F741/1000),0)</f>
        <v>0</v>
      </c>
      <c r="H741" s="8">
        <f t="shared" si="56"/>
        <v>-60975</v>
      </c>
      <c r="I741" s="28"/>
      <c r="J741" s="2">
        <f t="shared" si="57"/>
        <v>-60975</v>
      </c>
      <c r="K741" s="28">
        <f t="shared" si="59"/>
        <v>-60975</v>
      </c>
    </row>
    <row r="742" spans="1:11" x14ac:dyDescent="0.25">
      <c r="A742" s="3">
        <f>'Données brutes'!A738+'Données brutes'!B738</f>
        <v>43147.333333333336</v>
      </c>
      <c r="B742" s="2">
        <f>'Données brutes'!C738*$E$2</f>
        <v>75935</v>
      </c>
      <c r="C742" s="8">
        <f>'Données brutes'!J738*Calculatrice!$C$2+'Données brutes'!K738*Calculatrice!$B$2+'Données brutes'!L738+'Données brutes'!N738*Calculatrice!$D$2</f>
        <v>15001</v>
      </c>
      <c r="D742" s="2">
        <f t="shared" si="58"/>
        <v>-60934</v>
      </c>
      <c r="E742" s="8">
        <f>IF(ABS(D742)&lt;'Le jeu'!$E$6*1000,D742,SIGN(D742)*'Le jeu'!$E$6*1000)</f>
        <v>0</v>
      </c>
      <c r="F742" s="8">
        <f t="shared" si="55"/>
        <v>-60934</v>
      </c>
      <c r="G742" s="28">
        <f>IF(F742&lt;0,'Le jeu'!$E$7*INT(Calculatrice!F742/1000),0)</f>
        <v>0</v>
      </c>
      <c r="H742" s="8">
        <f t="shared" si="56"/>
        <v>-60934</v>
      </c>
      <c r="I742" s="28"/>
      <c r="J742" s="2">
        <f t="shared" si="57"/>
        <v>-60934</v>
      </c>
      <c r="K742" s="28">
        <f t="shared" si="59"/>
        <v>-60934</v>
      </c>
    </row>
    <row r="743" spans="1:11" x14ac:dyDescent="0.25">
      <c r="A743" s="3">
        <f>'Données brutes'!A739+'Données brutes'!B739</f>
        <v>43147.354166666664</v>
      </c>
      <c r="B743" s="2">
        <f>'Données brutes'!C739*$E$2</f>
        <v>76505</v>
      </c>
      <c r="C743" s="8">
        <f>'Données brutes'!J739*Calculatrice!$C$2+'Données brutes'!K739*Calculatrice!$B$2+'Données brutes'!L739+'Données brutes'!N739*Calculatrice!$D$2</f>
        <v>16184</v>
      </c>
      <c r="D743" s="2">
        <f t="shared" si="58"/>
        <v>-60321</v>
      </c>
      <c r="E743" s="8">
        <f>IF(ABS(D743)&lt;'Le jeu'!$E$6*1000,D743,SIGN(D743)*'Le jeu'!$E$6*1000)</f>
        <v>0</v>
      </c>
      <c r="F743" s="8">
        <f t="shared" ref="F743:F806" si="60">D743-E743</f>
        <v>-60321</v>
      </c>
      <c r="G743" s="28">
        <f>IF(F743&lt;0,'Le jeu'!$E$7*INT(Calculatrice!F743/1000),0)</f>
        <v>0</v>
      </c>
      <c r="H743" s="8">
        <f t="shared" ref="H743:H806" si="61">F743-G743</f>
        <v>-60321</v>
      </c>
      <c r="I743" s="28"/>
      <c r="J743" s="2">
        <f t="shared" ref="J743:J806" si="62">H743-(I743-I744)*1000000/0.5</f>
        <v>-60321</v>
      </c>
      <c r="K743" s="28">
        <f t="shared" si="59"/>
        <v>-60321</v>
      </c>
    </row>
    <row r="744" spans="1:11" x14ac:dyDescent="0.25">
      <c r="A744" s="3">
        <f>'Données brutes'!A740+'Données brutes'!B740</f>
        <v>43147.375</v>
      </c>
      <c r="B744" s="2">
        <f>'Données brutes'!C740*$E$2</f>
        <v>77052</v>
      </c>
      <c r="C744" s="8">
        <f>'Données brutes'!J740*Calculatrice!$C$2+'Données brutes'!K740*Calculatrice!$B$2+'Données brutes'!L740+'Données brutes'!N740*Calculatrice!$D$2</f>
        <v>16303</v>
      </c>
      <c r="D744" s="2">
        <f t="shared" si="58"/>
        <v>-60749</v>
      </c>
      <c r="E744" s="8">
        <f>IF(ABS(D744)&lt;'Le jeu'!$E$6*1000,D744,SIGN(D744)*'Le jeu'!$E$6*1000)</f>
        <v>0</v>
      </c>
      <c r="F744" s="8">
        <f t="shared" si="60"/>
        <v>-60749</v>
      </c>
      <c r="G744" s="28">
        <f>IF(F744&lt;0,'Le jeu'!$E$7*INT(Calculatrice!F744/1000),0)</f>
        <v>0</v>
      </c>
      <c r="H744" s="8">
        <f t="shared" si="61"/>
        <v>-60749</v>
      </c>
      <c r="I744" s="28"/>
      <c r="J744" s="2">
        <f t="shared" si="62"/>
        <v>-60749</v>
      </c>
      <c r="K744" s="28">
        <f t="shared" si="59"/>
        <v>-60749</v>
      </c>
    </row>
    <row r="745" spans="1:11" x14ac:dyDescent="0.25">
      <c r="A745" s="3">
        <f>'Données brutes'!A741+'Données brutes'!B741</f>
        <v>43147.395833333336</v>
      </c>
      <c r="B745" s="2">
        <f>'Données brutes'!C741*$E$2</f>
        <v>77184</v>
      </c>
      <c r="C745" s="8">
        <f>'Données brutes'!J741*Calculatrice!$C$2+'Données brutes'!K741*Calculatrice!$B$2+'Données brutes'!L741+'Données brutes'!N741*Calculatrice!$D$2</f>
        <v>16944</v>
      </c>
      <c r="D745" s="2">
        <f t="shared" si="58"/>
        <v>-60240</v>
      </c>
      <c r="E745" s="8">
        <f>IF(ABS(D745)&lt;'Le jeu'!$E$6*1000,D745,SIGN(D745)*'Le jeu'!$E$6*1000)</f>
        <v>0</v>
      </c>
      <c r="F745" s="8">
        <f t="shared" si="60"/>
        <v>-60240</v>
      </c>
      <c r="G745" s="28">
        <f>IF(F745&lt;0,'Le jeu'!$E$7*INT(Calculatrice!F745/1000),0)</f>
        <v>0</v>
      </c>
      <c r="H745" s="8">
        <f t="shared" si="61"/>
        <v>-60240</v>
      </c>
      <c r="I745" s="28"/>
      <c r="J745" s="2">
        <f t="shared" si="62"/>
        <v>-60240</v>
      </c>
      <c r="K745" s="28">
        <f t="shared" si="59"/>
        <v>-60240</v>
      </c>
    </row>
    <row r="746" spans="1:11" x14ac:dyDescent="0.25">
      <c r="A746" s="3">
        <f>'Données brutes'!A742+'Données brutes'!B742</f>
        <v>43147.416666666664</v>
      </c>
      <c r="B746" s="2">
        <f>'Données brutes'!C742*$E$2</f>
        <v>76663</v>
      </c>
      <c r="C746" s="8">
        <f>'Données brutes'!J742*Calculatrice!$C$2+'Données brutes'!K742*Calculatrice!$B$2+'Données brutes'!L742+'Données brutes'!N742*Calculatrice!$D$2</f>
        <v>16447</v>
      </c>
      <c r="D746" s="2">
        <f t="shared" si="58"/>
        <v>-60216</v>
      </c>
      <c r="E746" s="8">
        <f>IF(ABS(D746)&lt;'Le jeu'!$E$6*1000,D746,SIGN(D746)*'Le jeu'!$E$6*1000)</f>
        <v>0</v>
      </c>
      <c r="F746" s="8">
        <f t="shared" si="60"/>
        <v>-60216</v>
      </c>
      <c r="G746" s="28">
        <f>IF(F746&lt;0,'Le jeu'!$E$7*INT(Calculatrice!F746/1000),0)</f>
        <v>0</v>
      </c>
      <c r="H746" s="8">
        <f t="shared" si="61"/>
        <v>-60216</v>
      </c>
      <c r="I746" s="28"/>
      <c r="J746" s="2">
        <f t="shared" si="62"/>
        <v>-60216</v>
      </c>
      <c r="K746" s="28">
        <f t="shared" si="59"/>
        <v>-60216</v>
      </c>
    </row>
    <row r="747" spans="1:11" x14ac:dyDescent="0.25">
      <c r="A747" s="3">
        <f>'Données brutes'!A743+'Données brutes'!B743</f>
        <v>43147.4375</v>
      </c>
      <c r="B747" s="2">
        <f>'Données brutes'!C743*$E$2</f>
        <v>76034</v>
      </c>
      <c r="C747" s="8">
        <f>'Données brutes'!J743*Calculatrice!$C$2+'Données brutes'!K743*Calculatrice!$B$2+'Données brutes'!L743+'Données brutes'!N743*Calculatrice!$D$2</f>
        <v>16168</v>
      </c>
      <c r="D747" s="2">
        <f t="shared" si="58"/>
        <v>-59866</v>
      </c>
      <c r="E747" s="8">
        <f>IF(ABS(D747)&lt;'Le jeu'!$E$6*1000,D747,SIGN(D747)*'Le jeu'!$E$6*1000)</f>
        <v>0</v>
      </c>
      <c r="F747" s="8">
        <f t="shared" si="60"/>
        <v>-59866</v>
      </c>
      <c r="G747" s="28">
        <f>IF(F747&lt;0,'Le jeu'!$E$7*INT(Calculatrice!F747/1000),0)</f>
        <v>0</v>
      </c>
      <c r="H747" s="8">
        <f t="shared" si="61"/>
        <v>-59866</v>
      </c>
      <c r="I747" s="28"/>
      <c r="J747" s="2">
        <f t="shared" si="62"/>
        <v>-59866</v>
      </c>
      <c r="K747" s="28">
        <f t="shared" si="59"/>
        <v>-59866</v>
      </c>
    </row>
    <row r="748" spans="1:11" x14ac:dyDescent="0.25">
      <c r="A748" s="3">
        <f>'Données brutes'!A744+'Données brutes'!B744</f>
        <v>43147.458333333336</v>
      </c>
      <c r="B748" s="2">
        <f>'Données brutes'!C744*$E$2</f>
        <v>75342</v>
      </c>
      <c r="C748" s="8">
        <f>'Données brutes'!J744*Calculatrice!$C$2+'Données brutes'!K744*Calculatrice!$B$2+'Données brutes'!L744+'Données brutes'!N744*Calculatrice!$D$2</f>
        <v>15044</v>
      </c>
      <c r="D748" s="2">
        <f t="shared" si="58"/>
        <v>-60298</v>
      </c>
      <c r="E748" s="8">
        <f>IF(ABS(D748)&lt;'Le jeu'!$E$6*1000,D748,SIGN(D748)*'Le jeu'!$E$6*1000)</f>
        <v>0</v>
      </c>
      <c r="F748" s="8">
        <f t="shared" si="60"/>
        <v>-60298</v>
      </c>
      <c r="G748" s="28">
        <f>IF(F748&lt;0,'Le jeu'!$E$7*INT(Calculatrice!F748/1000),0)</f>
        <v>0</v>
      </c>
      <c r="H748" s="8">
        <f t="shared" si="61"/>
        <v>-60298</v>
      </c>
      <c r="I748" s="28"/>
      <c r="J748" s="2">
        <f t="shared" si="62"/>
        <v>-60298</v>
      </c>
      <c r="K748" s="28">
        <f t="shared" si="59"/>
        <v>-60298</v>
      </c>
    </row>
    <row r="749" spans="1:11" x14ac:dyDescent="0.25">
      <c r="A749" s="3">
        <f>'Données brutes'!A745+'Données brutes'!B745</f>
        <v>43147.479166666664</v>
      </c>
      <c r="B749" s="2">
        <f>'Données brutes'!C745*$E$2</f>
        <v>75093</v>
      </c>
      <c r="C749" s="8">
        <f>'Données brutes'!J745*Calculatrice!$C$2+'Données brutes'!K745*Calculatrice!$B$2+'Données brutes'!L745+'Données brutes'!N745*Calculatrice!$D$2</f>
        <v>15150</v>
      </c>
      <c r="D749" s="2">
        <f t="shared" si="58"/>
        <v>-59943</v>
      </c>
      <c r="E749" s="8">
        <f>IF(ABS(D749)&lt;'Le jeu'!$E$6*1000,D749,SIGN(D749)*'Le jeu'!$E$6*1000)</f>
        <v>0</v>
      </c>
      <c r="F749" s="8">
        <f t="shared" si="60"/>
        <v>-59943</v>
      </c>
      <c r="G749" s="28">
        <f>IF(F749&lt;0,'Le jeu'!$E$7*INT(Calculatrice!F749/1000),0)</f>
        <v>0</v>
      </c>
      <c r="H749" s="8">
        <f t="shared" si="61"/>
        <v>-59943</v>
      </c>
      <c r="I749" s="28"/>
      <c r="J749" s="2">
        <f t="shared" si="62"/>
        <v>-59943</v>
      </c>
      <c r="K749" s="28">
        <f t="shared" si="59"/>
        <v>-59943</v>
      </c>
    </row>
    <row r="750" spans="1:11" x14ac:dyDescent="0.25">
      <c r="A750" s="3">
        <f>'Données brutes'!A746+'Données brutes'!B746</f>
        <v>43147.5</v>
      </c>
      <c r="B750" s="2">
        <f>'Données brutes'!C746*$E$2</f>
        <v>74755</v>
      </c>
      <c r="C750" s="8">
        <f>'Données brutes'!J746*Calculatrice!$C$2+'Données brutes'!K746*Calculatrice!$B$2+'Données brutes'!L746+'Données brutes'!N746*Calculatrice!$D$2</f>
        <v>14459</v>
      </c>
      <c r="D750" s="2">
        <f t="shared" si="58"/>
        <v>-60296</v>
      </c>
      <c r="E750" s="8">
        <f>IF(ABS(D750)&lt;'Le jeu'!$E$6*1000,D750,SIGN(D750)*'Le jeu'!$E$6*1000)</f>
        <v>0</v>
      </c>
      <c r="F750" s="8">
        <f t="shared" si="60"/>
        <v>-60296</v>
      </c>
      <c r="G750" s="28">
        <f>IF(F750&lt;0,'Le jeu'!$E$7*INT(Calculatrice!F750/1000),0)</f>
        <v>0</v>
      </c>
      <c r="H750" s="8">
        <f t="shared" si="61"/>
        <v>-60296</v>
      </c>
      <c r="I750" s="28"/>
      <c r="J750" s="2">
        <f t="shared" si="62"/>
        <v>-60296</v>
      </c>
      <c r="K750" s="28">
        <f t="shared" si="59"/>
        <v>-60296</v>
      </c>
    </row>
    <row r="751" spans="1:11" x14ac:dyDescent="0.25">
      <c r="A751" s="3">
        <f>'Données brutes'!A747+'Données brutes'!B747</f>
        <v>43147.520833333336</v>
      </c>
      <c r="B751" s="2">
        <f>'Données brutes'!C747*$E$2</f>
        <v>73623</v>
      </c>
      <c r="C751" s="8">
        <f>'Données brutes'!J747*Calculatrice!$C$2+'Données brutes'!K747*Calculatrice!$B$2+'Données brutes'!L747+'Données brutes'!N747*Calculatrice!$D$2</f>
        <v>14247</v>
      </c>
      <c r="D751" s="2">
        <f t="shared" si="58"/>
        <v>-59376</v>
      </c>
      <c r="E751" s="8">
        <f>IF(ABS(D751)&lt;'Le jeu'!$E$6*1000,D751,SIGN(D751)*'Le jeu'!$E$6*1000)</f>
        <v>0</v>
      </c>
      <c r="F751" s="8">
        <f t="shared" si="60"/>
        <v>-59376</v>
      </c>
      <c r="G751" s="28">
        <f>IF(F751&lt;0,'Le jeu'!$E$7*INT(Calculatrice!F751/1000),0)</f>
        <v>0</v>
      </c>
      <c r="H751" s="8">
        <f t="shared" si="61"/>
        <v>-59376</v>
      </c>
      <c r="I751" s="28"/>
      <c r="J751" s="2">
        <f t="shared" si="62"/>
        <v>-59376</v>
      </c>
      <c r="K751" s="28">
        <f t="shared" si="59"/>
        <v>-59376</v>
      </c>
    </row>
    <row r="752" spans="1:11" x14ac:dyDescent="0.25">
      <c r="A752" s="3">
        <f>'Données brutes'!A748+'Données brutes'!B748</f>
        <v>43147.541666666664</v>
      </c>
      <c r="B752" s="2">
        <f>'Données brutes'!C748*$E$2</f>
        <v>73525</v>
      </c>
      <c r="C752" s="8">
        <f>'Données brutes'!J748*Calculatrice!$C$2+'Données brutes'!K748*Calculatrice!$B$2+'Données brutes'!L748+'Données brutes'!N748*Calculatrice!$D$2</f>
        <v>13908</v>
      </c>
      <c r="D752" s="2">
        <f t="shared" si="58"/>
        <v>-59617</v>
      </c>
      <c r="E752" s="8">
        <f>IF(ABS(D752)&lt;'Le jeu'!$E$6*1000,D752,SIGN(D752)*'Le jeu'!$E$6*1000)</f>
        <v>0</v>
      </c>
      <c r="F752" s="8">
        <f t="shared" si="60"/>
        <v>-59617</v>
      </c>
      <c r="G752" s="28">
        <f>IF(F752&lt;0,'Le jeu'!$E$7*INT(Calculatrice!F752/1000),0)</f>
        <v>0</v>
      </c>
      <c r="H752" s="8">
        <f t="shared" si="61"/>
        <v>-59617</v>
      </c>
      <c r="I752" s="28"/>
      <c r="J752" s="2">
        <f t="shared" si="62"/>
        <v>-59617</v>
      </c>
      <c r="K752" s="28">
        <f t="shared" si="59"/>
        <v>-59617</v>
      </c>
    </row>
    <row r="753" spans="1:11" x14ac:dyDescent="0.25">
      <c r="A753" s="3">
        <f>'Données brutes'!A749+'Données brutes'!B749</f>
        <v>43147.5625</v>
      </c>
      <c r="B753" s="2">
        <f>'Données brutes'!C749*$E$2</f>
        <v>72219</v>
      </c>
      <c r="C753" s="8">
        <f>'Données brutes'!J749*Calculatrice!$C$2+'Données brutes'!K749*Calculatrice!$B$2+'Données brutes'!L749+'Données brutes'!N749*Calculatrice!$D$2</f>
        <v>13066</v>
      </c>
      <c r="D753" s="2">
        <f t="shared" si="58"/>
        <v>-59153</v>
      </c>
      <c r="E753" s="8">
        <f>IF(ABS(D753)&lt;'Le jeu'!$E$6*1000,D753,SIGN(D753)*'Le jeu'!$E$6*1000)</f>
        <v>0</v>
      </c>
      <c r="F753" s="8">
        <f t="shared" si="60"/>
        <v>-59153</v>
      </c>
      <c r="G753" s="28">
        <f>IF(F753&lt;0,'Le jeu'!$E$7*INT(Calculatrice!F753/1000),0)</f>
        <v>0</v>
      </c>
      <c r="H753" s="8">
        <f t="shared" si="61"/>
        <v>-59153</v>
      </c>
      <c r="I753" s="28"/>
      <c r="J753" s="2">
        <f t="shared" si="62"/>
        <v>-59153</v>
      </c>
      <c r="K753" s="28">
        <f t="shared" si="59"/>
        <v>-59153</v>
      </c>
    </row>
    <row r="754" spans="1:11" x14ac:dyDescent="0.25">
      <c r="A754" s="3">
        <f>'Données brutes'!A750+'Données brutes'!B750</f>
        <v>43147.583333333336</v>
      </c>
      <c r="B754" s="2">
        <f>'Données brutes'!C750*$E$2</f>
        <v>71054</v>
      </c>
      <c r="C754" s="8">
        <f>'Données brutes'!J750*Calculatrice!$C$2+'Données brutes'!K750*Calculatrice!$B$2+'Données brutes'!L750+'Données brutes'!N750*Calculatrice!$D$2</f>
        <v>12511</v>
      </c>
      <c r="D754" s="2">
        <f t="shared" si="58"/>
        <v>-58543</v>
      </c>
      <c r="E754" s="8">
        <f>IF(ABS(D754)&lt;'Le jeu'!$E$6*1000,D754,SIGN(D754)*'Le jeu'!$E$6*1000)</f>
        <v>0</v>
      </c>
      <c r="F754" s="8">
        <f t="shared" si="60"/>
        <v>-58543</v>
      </c>
      <c r="G754" s="28">
        <f>IF(F754&lt;0,'Le jeu'!$E$7*INT(Calculatrice!F754/1000),0)</f>
        <v>0</v>
      </c>
      <c r="H754" s="8">
        <f t="shared" si="61"/>
        <v>-58543</v>
      </c>
      <c r="I754" s="28"/>
      <c r="J754" s="2">
        <f t="shared" si="62"/>
        <v>-58543</v>
      </c>
      <c r="K754" s="28">
        <f t="shared" si="59"/>
        <v>-58543</v>
      </c>
    </row>
    <row r="755" spans="1:11" x14ac:dyDescent="0.25">
      <c r="A755" s="3">
        <f>'Données brutes'!A751+'Données brutes'!B751</f>
        <v>43147.604166666664</v>
      </c>
      <c r="B755" s="2">
        <f>'Données brutes'!C751*$E$2</f>
        <v>70078</v>
      </c>
      <c r="C755" s="8">
        <f>'Données brutes'!J751*Calculatrice!$C$2+'Données brutes'!K751*Calculatrice!$B$2+'Données brutes'!L751+'Données brutes'!N751*Calculatrice!$D$2</f>
        <v>12629</v>
      </c>
      <c r="D755" s="2">
        <f t="shared" si="58"/>
        <v>-57449</v>
      </c>
      <c r="E755" s="8">
        <f>IF(ABS(D755)&lt;'Le jeu'!$E$6*1000,D755,SIGN(D755)*'Le jeu'!$E$6*1000)</f>
        <v>0</v>
      </c>
      <c r="F755" s="8">
        <f t="shared" si="60"/>
        <v>-57449</v>
      </c>
      <c r="G755" s="28">
        <f>IF(F755&lt;0,'Le jeu'!$E$7*INT(Calculatrice!F755/1000),0)</f>
        <v>0</v>
      </c>
      <c r="H755" s="8">
        <f t="shared" si="61"/>
        <v>-57449</v>
      </c>
      <c r="I755" s="28"/>
      <c r="J755" s="2">
        <f t="shared" si="62"/>
        <v>-57449</v>
      </c>
      <c r="K755" s="28">
        <f t="shared" si="59"/>
        <v>-57449</v>
      </c>
    </row>
    <row r="756" spans="1:11" x14ac:dyDescent="0.25">
      <c r="A756" s="3">
        <f>'Données brutes'!A752+'Données brutes'!B752</f>
        <v>43147.625</v>
      </c>
      <c r="B756" s="2">
        <f>'Données brutes'!C752*$E$2</f>
        <v>68274</v>
      </c>
      <c r="C756" s="8">
        <f>'Données brutes'!J752*Calculatrice!$C$2+'Données brutes'!K752*Calculatrice!$B$2+'Données brutes'!L752+'Données brutes'!N752*Calculatrice!$D$2</f>
        <v>12209</v>
      </c>
      <c r="D756" s="2">
        <f t="shared" si="58"/>
        <v>-56065</v>
      </c>
      <c r="E756" s="8">
        <f>IF(ABS(D756)&lt;'Le jeu'!$E$6*1000,D756,SIGN(D756)*'Le jeu'!$E$6*1000)</f>
        <v>0</v>
      </c>
      <c r="F756" s="8">
        <f t="shared" si="60"/>
        <v>-56065</v>
      </c>
      <c r="G756" s="28">
        <f>IF(F756&lt;0,'Le jeu'!$E$7*INT(Calculatrice!F756/1000),0)</f>
        <v>0</v>
      </c>
      <c r="H756" s="8">
        <f t="shared" si="61"/>
        <v>-56065</v>
      </c>
      <c r="I756" s="28"/>
      <c r="J756" s="2">
        <f t="shared" si="62"/>
        <v>-56065</v>
      </c>
      <c r="K756" s="28">
        <f t="shared" si="59"/>
        <v>-56065</v>
      </c>
    </row>
    <row r="757" spans="1:11" x14ac:dyDescent="0.25">
      <c r="A757" s="3">
        <f>'Données brutes'!A753+'Données brutes'!B753</f>
        <v>43147.645833333336</v>
      </c>
      <c r="B757" s="2">
        <f>'Données brutes'!C753*$E$2</f>
        <v>67459</v>
      </c>
      <c r="C757" s="8">
        <f>'Données brutes'!J753*Calculatrice!$C$2+'Données brutes'!K753*Calculatrice!$B$2+'Données brutes'!L753+'Données brutes'!N753*Calculatrice!$D$2</f>
        <v>11752</v>
      </c>
      <c r="D757" s="2">
        <f t="shared" si="58"/>
        <v>-55707</v>
      </c>
      <c r="E757" s="8">
        <f>IF(ABS(D757)&lt;'Le jeu'!$E$6*1000,D757,SIGN(D757)*'Le jeu'!$E$6*1000)</f>
        <v>0</v>
      </c>
      <c r="F757" s="8">
        <f t="shared" si="60"/>
        <v>-55707</v>
      </c>
      <c r="G757" s="28">
        <f>IF(F757&lt;0,'Le jeu'!$E$7*INT(Calculatrice!F757/1000),0)</f>
        <v>0</v>
      </c>
      <c r="H757" s="8">
        <f t="shared" si="61"/>
        <v>-55707</v>
      </c>
      <c r="I757" s="28"/>
      <c r="J757" s="2">
        <f t="shared" si="62"/>
        <v>-55707</v>
      </c>
      <c r="K757" s="28">
        <f t="shared" si="59"/>
        <v>-55707</v>
      </c>
    </row>
    <row r="758" spans="1:11" x14ac:dyDescent="0.25">
      <c r="A758" s="3">
        <f>'Données brutes'!A754+'Données brutes'!B754</f>
        <v>43147.666666666664</v>
      </c>
      <c r="B758" s="2">
        <f>'Données brutes'!C754*$E$2</f>
        <v>66654</v>
      </c>
      <c r="C758" s="8">
        <f>'Données brutes'!J754*Calculatrice!$C$2+'Données brutes'!K754*Calculatrice!$B$2+'Données brutes'!L754+'Données brutes'!N754*Calculatrice!$D$2</f>
        <v>11985</v>
      </c>
      <c r="D758" s="2">
        <f t="shared" si="58"/>
        <v>-54669</v>
      </c>
      <c r="E758" s="8">
        <f>IF(ABS(D758)&lt;'Le jeu'!$E$6*1000,D758,SIGN(D758)*'Le jeu'!$E$6*1000)</f>
        <v>0</v>
      </c>
      <c r="F758" s="8">
        <f t="shared" si="60"/>
        <v>-54669</v>
      </c>
      <c r="G758" s="28">
        <f>IF(F758&lt;0,'Le jeu'!$E$7*INT(Calculatrice!F758/1000),0)</f>
        <v>0</v>
      </c>
      <c r="H758" s="8">
        <f t="shared" si="61"/>
        <v>-54669</v>
      </c>
      <c r="I758" s="28"/>
      <c r="J758" s="2">
        <f t="shared" si="62"/>
        <v>-54669</v>
      </c>
      <c r="K758" s="28">
        <f t="shared" si="59"/>
        <v>-54669</v>
      </c>
    </row>
    <row r="759" spans="1:11" x14ac:dyDescent="0.25">
      <c r="A759" s="3">
        <f>'Données brutes'!A755+'Données brutes'!B755</f>
        <v>43147.6875</v>
      </c>
      <c r="B759" s="2">
        <f>'Données brutes'!C755*$E$2</f>
        <v>65876</v>
      </c>
      <c r="C759" s="8">
        <f>'Données brutes'!J755*Calculatrice!$C$2+'Données brutes'!K755*Calculatrice!$B$2+'Données brutes'!L755+'Données brutes'!N755*Calculatrice!$D$2</f>
        <v>12281</v>
      </c>
      <c r="D759" s="2">
        <f t="shared" si="58"/>
        <v>-53595</v>
      </c>
      <c r="E759" s="8">
        <f>IF(ABS(D759)&lt;'Le jeu'!$E$6*1000,D759,SIGN(D759)*'Le jeu'!$E$6*1000)</f>
        <v>0</v>
      </c>
      <c r="F759" s="8">
        <f t="shared" si="60"/>
        <v>-53595</v>
      </c>
      <c r="G759" s="28">
        <f>IF(F759&lt;0,'Le jeu'!$E$7*INT(Calculatrice!F759/1000),0)</f>
        <v>0</v>
      </c>
      <c r="H759" s="8">
        <f t="shared" si="61"/>
        <v>-53595</v>
      </c>
      <c r="I759" s="28"/>
      <c r="J759" s="2">
        <f t="shared" si="62"/>
        <v>-53595</v>
      </c>
      <c r="K759" s="28">
        <f t="shared" si="59"/>
        <v>-53595</v>
      </c>
    </row>
    <row r="760" spans="1:11" x14ac:dyDescent="0.25">
      <c r="A760" s="3">
        <f>'Données brutes'!A756+'Données brutes'!B756</f>
        <v>43147.708333333336</v>
      </c>
      <c r="B760" s="2">
        <f>'Données brutes'!C756*$E$2</f>
        <v>65705</v>
      </c>
      <c r="C760" s="8">
        <f>'Données brutes'!J756*Calculatrice!$C$2+'Données brutes'!K756*Calculatrice!$B$2+'Données brutes'!L756+'Données brutes'!N756*Calculatrice!$D$2</f>
        <v>11912</v>
      </c>
      <c r="D760" s="2">
        <f t="shared" si="58"/>
        <v>-53793</v>
      </c>
      <c r="E760" s="8">
        <f>IF(ABS(D760)&lt;'Le jeu'!$E$6*1000,D760,SIGN(D760)*'Le jeu'!$E$6*1000)</f>
        <v>0</v>
      </c>
      <c r="F760" s="8">
        <f t="shared" si="60"/>
        <v>-53793</v>
      </c>
      <c r="G760" s="28">
        <f>IF(F760&lt;0,'Le jeu'!$E$7*INT(Calculatrice!F760/1000),0)</f>
        <v>0</v>
      </c>
      <c r="H760" s="8">
        <f t="shared" si="61"/>
        <v>-53793</v>
      </c>
      <c r="I760" s="28"/>
      <c r="J760" s="2">
        <f t="shared" si="62"/>
        <v>-53793</v>
      </c>
      <c r="K760" s="28">
        <f t="shared" si="59"/>
        <v>-53793</v>
      </c>
    </row>
    <row r="761" spans="1:11" x14ac:dyDescent="0.25">
      <c r="A761" s="3">
        <f>'Données brutes'!A757+'Données brutes'!B757</f>
        <v>43147.729166666664</v>
      </c>
      <c r="B761" s="2">
        <f>'Données brutes'!C757*$E$2</f>
        <v>66333</v>
      </c>
      <c r="C761" s="8">
        <f>'Données brutes'!J757*Calculatrice!$C$2+'Données brutes'!K757*Calculatrice!$B$2+'Données brutes'!L757+'Données brutes'!N757*Calculatrice!$D$2</f>
        <v>12291</v>
      </c>
      <c r="D761" s="2">
        <f t="shared" si="58"/>
        <v>-54042</v>
      </c>
      <c r="E761" s="8">
        <f>IF(ABS(D761)&lt;'Le jeu'!$E$6*1000,D761,SIGN(D761)*'Le jeu'!$E$6*1000)</f>
        <v>0</v>
      </c>
      <c r="F761" s="8">
        <f t="shared" si="60"/>
        <v>-54042</v>
      </c>
      <c r="G761" s="28">
        <f>IF(F761&lt;0,'Le jeu'!$E$7*INT(Calculatrice!F761/1000),0)</f>
        <v>0</v>
      </c>
      <c r="H761" s="8">
        <f t="shared" si="61"/>
        <v>-54042</v>
      </c>
      <c r="I761" s="28"/>
      <c r="J761" s="2">
        <f t="shared" si="62"/>
        <v>-54042</v>
      </c>
      <c r="K761" s="28">
        <f t="shared" si="59"/>
        <v>-54042</v>
      </c>
    </row>
    <row r="762" spans="1:11" x14ac:dyDescent="0.25">
      <c r="A762" s="3">
        <f>'Données brutes'!A758+'Données brutes'!B758</f>
        <v>43147.75</v>
      </c>
      <c r="B762" s="2">
        <f>'Données brutes'!C758*$E$2</f>
        <v>67935</v>
      </c>
      <c r="C762" s="8">
        <f>'Données brutes'!J758*Calculatrice!$C$2+'Données brutes'!K758*Calculatrice!$B$2+'Données brutes'!L758+'Données brutes'!N758*Calculatrice!$D$2</f>
        <v>13829</v>
      </c>
      <c r="D762" s="2">
        <f t="shared" si="58"/>
        <v>-54106</v>
      </c>
      <c r="E762" s="8">
        <f>IF(ABS(D762)&lt;'Le jeu'!$E$6*1000,D762,SIGN(D762)*'Le jeu'!$E$6*1000)</f>
        <v>0</v>
      </c>
      <c r="F762" s="8">
        <f t="shared" si="60"/>
        <v>-54106</v>
      </c>
      <c r="G762" s="28">
        <f>IF(F762&lt;0,'Le jeu'!$E$7*INT(Calculatrice!F762/1000),0)</f>
        <v>0</v>
      </c>
      <c r="H762" s="8">
        <f t="shared" si="61"/>
        <v>-54106</v>
      </c>
      <c r="I762" s="28"/>
      <c r="J762" s="2">
        <f t="shared" si="62"/>
        <v>-54106</v>
      </c>
      <c r="K762" s="28">
        <f t="shared" si="59"/>
        <v>-54106</v>
      </c>
    </row>
    <row r="763" spans="1:11" x14ac:dyDescent="0.25">
      <c r="A763" s="3">
        <f>'Données brutes'!A759+'Données brutes'!B759</f>
        <v>43147.770833333336</v>
      </c>
      <c r="B763" s="2">
        <f>'Données brutes'!C759*$E$2</f>
        <v>71285</v>
      </c>
      <c r="C763" s="8">
        <f>'Données brutes'!J759*Calculatrice!$C$2+'Données brutes'!K759*Calculatrice!$B$2+'Données brutes'!L759+'Données brutes'!N759*Calculatrice!$D$2</f>
        <v>15346</v>
      </c>
      <c r="D763" s="2">
        <f t="shared" si="58"/>
        <v>-55939</v>
      </c>
      <c r="E763" s="8">
        <f>IF(ABS(D763)&lt;'Le jeu'!$E$6*1000,D763,SIGN(D763)*'Le jeu'!$E$6*1000)</f>
        <v>0</v>
      </c>
      <c r="F763" s="8">
        <f t="shared" si="60"/>
        <v>-55939</v>
      </c>
      <c r="G763" s="28">
        <f>IF(F763&lt;0,'Le jeu'!$E$7*INT(Calculatrice!F763/1000),0)</f>
        <v>0</v>
      </c>
      <c r="H763" s="8">
        <f t="shared" si="61"/>
        <v>-55939</v>
      </c>
      <c r="I763" s="28"/>
      <c r="J763" s="2">
        <f t="shared" si="62"/>
        <v>-55939</v>
      </c>
      <c r="K763" s="28">
        <f t="shared" si="59"/>
        <v>-55939</v>
      </c>
    </row>
    <row r="764" spans="1:11" x14ac:dyDescent="0.25">
      <c r="A764" s="3">
        <f>'Données brutes'!A760+'Données brutes'!B760</f>
        <v>43147.791666666664</v>
      </c>
      <c r="B764" s="2">
        <f>'Données brutes'!C760*$E$2</f>
        <v>74511</v>
      </c>
      <c r="C764" s="8">
        <f>'Données brutes'!J760*Calculatrice!$C$2+'Données brutes'!K760*Calculatrice!$B$2+'Données brutes'!L760+'Données brutes'!N760*Calculatrice!$D$2</f>
        <v>18370</v>
      </c>
      <c r="D764" s="2">
        <f t="shared" si="58"/>
        <v>-56141</v>
      </c>
      <c r="E764" s="8">
        <f>IF(ABS(D764)&lt;'Le jeu'!$E$6*1000,D764,SIGN(D764)*'Le jeu'!$E$6*1000)</f>
        <v>0</v>
      </c>
      <c r="F764" s="8">
        <f t="shared" si="60"/>
        <v>-56141</v>
      </c>
      <c r="G764" s="28">
        <f>IF(F764&lt;0,'Le jeu'!$E$7*INT(Calculatrice!F764/1000),0)</f>
        <v>0</v>
      </c>
      <c r="H764" s="8">
        <f t="shared" si="61"/>
        <v>-56141</v>
      </c>
      <c r="I764" s="28"/>
      <c r="J764" s="2">
        <f t="shared" si="62"/>
        <v>-56141</v>
      </c>
      <c r="K764" s="28">
        <f t="shared" si="59"/>
        <v>-56141</v>
      </c>
    </row>
    <row r="765" spans="1:11" x14ac:dyDescent="0.25">
      <c r="A765" s="3">
        <f>'Données brutes'!A761+'Données brutes'!B761</f>
        <v>43147.8125</v>
      </c>
      <c r="B765" s="2">
        <f>'Données brutes'!C761*$E$2</f>
        <v>74167</v>
      </c>
      <c r="C765" s="8">
        <f>'Données brutes'!J761*Calculatrice!$C$2+'Données brutes'!K761*Calculatrice!$B$2+'Données brutes'!L761+'Données brutes'!N761*Calculatrice!$D$2</f>
        <v>18062</v>
      </c>
      <c r="D765" s="2">
        <f t="shared" si="58"/>
        <v>-56105</v>
      </c>
      <c r="E765" s="8">
        <f>IF(ABS(D765)&lt;'Le jeu'!$E$6*1000,D765,SIGN(D765)*'Le jeu'!$E$6*1000)</f>
        <v>0</v>
      </c>
      <c r="F765" s="8">
        <f t="shared" si="60"/>
        <v>-56105</v>
      </c>
      <c r="G765" s="28">
        <f>IF(F765&lt;0,'Le jeu'!$E$7*INT(Calculatrice!F765/1000),0)</f>
        <v>0</v>
      </c>
      <c r="H765" s="8">
        <f t="shared" si="61"/>
        <v>-56105</v>
      </c>
      <c r="I765" s="28"/>
      <c r="J765" s="2">
        <f t="shared" si="62"/>
        <v>-56105</v>
      </c>
      <c r="K765" s="28">
        <f t="shared" si="59"/>
        <v>-56105</v>
      </c>
    </row>
    <row r="766" spans="1:11" x14ac:dyDescent="0.25">
      <c r="A766" s="3">
        <f>'Données brutes'!A762+'Données brutes'!B762</f>
        <v>43147.833333333336</v>
      </c>
      <c r="B766" s="2">
        <f>'Données brutes'!C762*$E$2</f>
        <v>72879</v>
      </c>
      <c r="C766" s="8">
        <f>'Données brutes'!J762*Calculatrice!$C$2+'Données brutes'!K762*Calculatrice!$B$2+'Données brutes'!L762+'Données brutes'!N762*Calculatrice!$D$2</f>
        <v>16939</v>
      </c>
      <c r="D766" s="2">
        <f t="shared" si="58"/>
        <v>-55940</v>
      </c>
      <c r="E766" s="8">
        <f>IF(ABS(D766)&lt;'Le jeu'!$E$6*1000,D766,SIGN(D766)*'Le jeu'!$E$6*1000)</f>
        <v>0</v>
      </c>
      <c r="F766" s="8">
        <f t="shared" si="60"/>
        <v>-55940</v>
      </c>
      <c r="G766" s="28">
        <f>IF(F766&lt;0,'Le jeu'!$E$7*INT(Calculatrice!F766/1000),0)</f>
        <v>0</v>
      </c>
      <c r="H766" s="8">
        <f t="shared" si="61"/>
        <v>-55940</v>
      </c>
      <c r="I766" s="28"/>
      <c r="J766" s="2">
        <f t="shared" si="62"/>
        <v>-55940</v>
      </c>
      <c r="K766" s="28">
        <f t="shared" si="59"/>
        <v>-55940</v>
      </c>
    </row>
    <row r="767" spans="1:11" x14ac:dyDescent="0.25">
      <c r="A767" s="3">
        <f>'Données brutes'!A763+'Données brutes'!B763</f>
        <v>43147.854166666664</v>
      </c>
      <c r="B767" s="2">
        <f>'Données brutes'!C763*$E$2</f>
        <v>70839</v>
      </c>
      <c r="C767" s="8">
        <f>'Données brutes'!J763*Calculatrice!$C$2+'Données brutes'!K763*Calculatrice!$B$2+'Données brutes'!L763+'Données brutes'!N763*Calculatrice!$D$2</f>
        <v>15882</v>
      </c>
      <c r="D767" s="2">
        <f t="shared" si="58"/>
        <v>-54957</v>
      </c>
      <c r="E767" s="8">
        <f>IF(ABS(D767)&lt;'Le jeu'!$E$6*1000,D767,SIGN(D767)*'Le jeu'!$E$6*1000)</f>
        <v>0</v>
      </c>
      <c r="F767" s="8">
        <f t="shared" si="60"/>
        <v>-54957</v>
      </c>
      <c r="G767" s="28">
        <f>IF(F767&lt;0,'Le jeu'!$E$7*INT(Calculatrice!F767/1000),0)</f>
        <v>0</v>
      </c>
      <c r="H767" s="8">
        <f t="shared" si="61"/>
        <v>-54957</v>
      </c>
      <c r="I767" s="28"/>
      <c r="J767" s="2">
        <f t="shared" si="62"/>
        <v>-54957</v>
      </c>
      <c r="K767" s="28">
        <f t="shared" si="59"/>
        <v>-54957</v>
      </c>
    </row>
    <row r="768" spans="1:11" x14ac:dyDescent="0.25">
      <c r="A768" s="3">
        <f>'Données brutes'!A764+'Données brutes'!B764</f>
        <v>43147.875</v>
      </c>
      <c r="B768" s="2">
        <f>'Données brutes'!C764*$E$2</f>
        <v>68876</v>
      </c>
      <c r="C768" s="8">
        <f>'Données brutes'!J764*Calculatrice!$C$2+'Données brutes'!K764*Calculatrice!$B$2+'Données brutes'!L764+'Données brutes'!N764*Calculatrice!$D$2</f>
        <v>14064</v>
      </c>
      <c r="D768" s="2">
        <f t="shared" si="58"/>
        <v>-54812</v>
      </c>
      <c r="E768" s="8">
        <f>IF(ABS(D768)&lt;'Le jeu'!$E$6*1000,D768,SIGN(D768)*'Le jeu'!$E$6*1000)</f>
        <v>0</v>
      </c>
      <c r="F768" s="8">
        <f t="shared" si="60"/>
        <v>-54812</v>
      </c>
      <c r="G768" s="28">
        <f>IF(F768&lt;0,'Le jeu'!$E$7*INT(Calculatrice!F768/1000),0)</f>
        <v>0</v>
      </c>
      <c r="H768" s="8">
        <f t="shared" si="61"/>
        <v>-54812</v>
      </c>
      <c r="I768" s="28"/>
      <c r="J768" s="2">
        <f t="shared" si="62"/>
        <v>-54812</v>
      </c>
      <c r="K768" s="28">
        <f t="shared" si="59"/>
        <v>-54812</v>
      </c>
    </row>
    <row r="769" spans="1:11" x14ac:dyDescent="0.25">
      <c r="A769" s="3">
        <f>'Données brutes'!A765+'Données brutes'!B765</f>
        <v>43147.895833333336</v>
      </c>
      <c r="B769" s="2">
        <f>'Données brutes'!C765*$E$2</f>
        <v>67421</v>
      </c>
      <c r="C769" s="8">
        <f>'Données brutes'!J765*Calculatrice!$C$2+'Données brutes'!K765*Calculatrice!$B$2+'Données brutes'!L765+'Données brutes'!N765*Calculatrice!$D$2</f>
        <v>13581</v>
      </c>
      <c r="D769" s="2">
        <f t="shared" si="58"/>
        <v>-53840</v>
      </c>
      <c r="E769" s="8">
        <f>IF(ABS(D769)&lt;'Le jeu'!$E$6*1000,D769,SIGN(D769)*'Le jeu'!$E$6*1000)</f>
        <v>0</v>
      </c>
      <c r="F769" s="8">
        <f t="shared" si="60"/>
        <v>-53840</v>
      </c>
      <c r="G769" s="28">
        <f>IF(F769&lt;0,'Le jeu'!$E$7*INT(Calculatrice!F769/1000),0)</f>
        <v>0</v>
      </c>
      <c r="H769" s="8">
        <f t="shared" si="61"/>
        <v>-53840</v>
      </c>
      <c r="I769" s="28"/>
      <c r="J769" s="2">
        <f t="shared" si="62"/>
        <v>-53840</v>
      </c>
      <c r="K769" s="28">
        <f t="shared" si="59"/>
        <v>-53840</v>
      </c>
    </row>
    <row r="770" spans="1:11" x14ac:dyDescent="0.25">
      <c r="A770" s="3">
        <f>'Données brutes'!A766+'Données brutes'!B766</f>
        <v>43147.916666666664</v>
      </c>
      <c r="B770" s="2">
        <f>'Données brutes'!C766*$E$2</f>
        <v>66120</v>
      </c>
      <c r="C770" s="8">
        <f>'Données brutes'!J766*Calculatrice!$C$2+'Données brutes'!K766*Calculatrice!$B$2+'Données brutes'!L766+'Données brutes'!N766*Calculatrice!$D$2</f>
        <v>12915</v>
      </c>
      <c r="D770" s="2">
        <f t="shared" si="58"/>
        <v>-53205</v>
      </c>
      <c r="E770" s="8">
        <f>IF(ABS(D770)&lt;'Le jeu'!$E$6*1000,D770,SIGN(D770)*'Le jeu'!$E$6*1000)</f>
        <v>0</v>
      </c>
      <c r="F770" s="8">
        <f t="shared" si="60"/>
        <v>-53205</v>
      </c>
      <c r="G770" s="28">
        <f>IF(F770&lt;0,'Le jeu'!$E$7*INT(Calculatrice!F770/1000),0)</f>
        <v>0</v>
      </c>
      <c r="H770" s="8">
        <f t="shared" si="61"/>
        <v>-53205</v>
      </c>
      <c r="I770" s="28"/>
      <c r="J770" s="2">
        <f t="shared" si="62"/>
        <v>-53205</v>
      </c>
      <c r="K770" s="28">
        <f t="shared" si="59"/>
        <v>-53205</v>
      </c>
    </row>
    <row r="771" spans="1:11" x14ac:dyDescent="0.25">
      <c r="A771" s="3">
        <f>'Données brutes'!A767+'Données brutes'!B767</f>
        <v>43147.9375</v>
      </c>
      <c r="B771" s="2">
        <f>'Données brutes'!C767*$E$2</f>
        <v>66347</v>
      </c>
      <c r="C771" s="8">
        <f>'Données brutes'!J767*Calculatrice!$C$2+'Données brutes'!K767*Calculatrice!$B$2+'Données brutes'!L767+'Données brutes'!N767*Calculatrice!$D$2</f>
        <v>13103</v>
      </c>
      <c r="D771" s="2">
        <f t="shared" si="58"/>
        <v>-53244</v>
      </c>
      <c r="E771" s="8">
        <f>IF(ABS(D771)&lt;'Le jeu'!$E$6*1000,D771,SIGN(D771)*'Le jeu'!$E$6*1000)</f>
        <v>0</v>
      </c>
      <c r="F771" s="8">
        <f t="shared" si="60"/>
        <v>-53244</v>
      </c>
      <c r="G771" s="28">
        <f>IF(F771&lt;0,'Le jeu'!$E$7*INT(Calculatrice!F771/1000),0)</f>
        <v>0</v>
      </c>
      <c r="H771" s="8">
        <f t="shared" si="61"/>
        <v>-53244</v>
      </c>
      <c r="I771" s="28"/>
      <c r="J771" s="2">
        <f t="shared" si="62"/>
        <v>-53244</v>
      </c>
      <c r="K771" s="28">
        <f t="shared" si="59"/>
        <v>-53244</v>
      </c>
    </row>
    <row r="772" spans="1:11" x14ac:dyDescent="0.25">
      <c r="A772" s="3">
        <f>'Données brutes'!A768+'Données brutes'!B768</f>
        <v>43147.958333333336</v>
      </c>
      <c r="B772" s="2">
        <f>'Données brutes'!C768*$E$2</f>
        <v>69007</v>
      </c>
      <c r="C772" s="8">
        <f>'Données brutes'!J768*Calculatrice!$C$2+'Données brutes'!K768*Calculatrice!$B$2+'Données brutes'!L768+'Données brutes'!N768*Calculatrice!$D$2</f>
        <v>14197</v>
      </c>
      <c r="D772" s="2">
        <f t="shared" si="58"/>
        <v>-54810</v>
      </c>
      <c r="E772" s="8">
        <f>IF(ABS(D772)&lt;'Le jeu'!$E$6*1000,D772,SIGN(D772)*'Le jeu'!$E$6*1000)</f>
        <v>0</v>
      </c>
      <c r="F772" s="8">
        <f t="shared" si="60"/>
        <v>-54810</v>
      </c>
      <c r="G772" s="28">
        <f>IF(F772&lt;0,'Le jeu'!$E$7*INT(Calculatrice!F772/1000),0)</f>
        <v>0</v>
      </c>
      <c r="H772" s="8">
        <f t="shared" si="61"/>
        <v>-54810</v>
      </c>
      <c r="I772" s="28"/>
      <c r="J772" s="2">
        <f t="shared" si="62"/>
        <v>-54810</v>
      </c>
      <c r="K772" s="28">
        <f t="shared" si="59"/>
        <v>-54810</v>
      </c>
    </row>
    <row r="773" spans="1:11" x14ac:dyDescent="0.25">
      <c r="A773" s="3">
        <f>'Données brutes'!A769+'Données brutes'!B769</f>
        <v>43147.979166666664</v>
      </c>
      <c r="B773" s="2">
        <f>'Données brutes'!C769*$E$2</f>
        <v>68221</v>
      </c>
      <c r="C773" s="8">
        <f>'Données brutes'!J769*Calculatrice!$C$2+'Données brutes'!K769*Calculatrice!$B$2+'Données brutes'!L769+'Données brutes'!N769*Calculatrice!$D$2</f>
        <v>13518</v>
      </c>
      <c r="D773" s="2">
        <f t="shared" si="58"/>
        <v>-54703</v>
      </c>
      <c r="E773" s="8">
        <f>IF(ABS(D773)&lt;'Le jeu'!$E$6*1000,D773,SIGN(D773)*'Le jeu'!$E$6*1000)</f>
        <v>0</v>
      </c>
      <c r="F773" s="8">
        <f t="shared" si="60"/>
        <v>-54703</v>
      </c>
      <c r="G773" s="28">
        <f>IF(F773&lt;0,'Le jeu'!$E$7*INT(Calculatrice!F773/1000),0)</f>
        <v>0</v>
      </c>
      <c r="H773" s="8">
        <f t="shared" si="61"/>
        <v>-54703</v>
      </c>
      <c r="I773" s="28"/>
      <c r="J773" s="2">
        <f t="shared" si="62"/>
        <v>-54703</v>
      </c>
      <c r="K773" s="28">
        <f t="shared" si="59"/>
        <v>-54703</v>
      </c>
    </row>
    <row r="774" spans="1:11" x14ac:dyDescent="0.25">
      <c r="A774" s="3">
        <f>'Données brutes'!A770+'Données brutes'!B770</f>
        <v>43148</v>
      </c>
      <c r="B774" s="2">
        <f>'Données brutes'!C770*$E$2</f>
        <v>67963</v>
      </c>
      <c r="C774" s="8">
        <f>'Données brutes'!J770*Calculatrice!$C$2+'Données brutes'!K770*Calculatrice!$B$2+'Données brutes'!L770+'Données brutes'!N770*Calculatrice!$D$2</f>
        <v>13653</v>
      </c>
      <c r="D774" s="2">
        <f t="shared" si="58"/>
        <v>-54310</v>
      </c>
      <c r="E774" s="8">
        <f>IF(ABS(D774)&lt;'Le jeu'!$E$6*1000,D774,SIGN(D774)*'Le jeu'!$E$6*1000)</f>
        <v>0</v>
      </c>
      <c r="F774" s="8">
        <f t="shared" si="60"/>
        <v>-54310</v>
      </c>
      <c r="G774" s="28">
        <f>IF(F774&lt;0,'Le jeu'!$E$7*INT(Calculatrice!F774/1000),0)</f>
        <v>0</v>
      </c>
      <c r="H774" s="8">
        <f t="shared" si="61"/>
        <v>-54310</v>
      </c>
      <c r="I774" s="28"/>
      <c r="J774" s="2">
        <f t="shared" si="62"/>
        <v>-54310</v>
      </c>
      <c r="K774" s="28">
        <f t="shared" si="59"/>
        <v>-54310</v>
      </c>
    </row>
    <row r="775" spans="1:11" x14ac:dyDescent="0.25">
      <c r="A775" s="3">
        <f>'Données brutes'!A771+'Données brutes'!B771</f>
        <v>43148.020833333336</v>
      </c>
      <c r="B775" s="2">
        <f>'Données brutes'!C771*$E$2</f>
        <v>66078</v>
      </c>
      <c r="C775" s="8">
        <f>'Données brutes'!J771*Calculatrice!$C$2+'Données brutes'!K771*Calculatrice!$B$2+'Données brutes'!L771+'Données brutes'!N771*Calculatrice!$D$2</f>
        <v>13718</v>
      </c>
      <c r="D775" s="2">
        <f t="shared" ref="D775:D838" si="63">-(B775-C775)</f>
        <v>-52360</v>
      </c>
      <c r="E775" s="8">
        <f>IF(ABS(D775)&lt;'Le jeu'!$E$6*1000,D775,SIGN(D775)*'Le jeu'!$E$6*1000)</f>
        <v>0</v>
      </c>
      <c r="F775" s="8">
        <f t="shared" si="60"/>
        <v>-52360</v>
      </c>
      <c r="G775" s="28">
        <f>IF(F775&lt;0,'Le jeu'!$E$7*INT(Calculatrice!F775/1000),0)</f>
        <v>0</v>
      </c>
      <c r="H775" s="8">
        <f t="shared" si="61"/>
        <v>-52360</v>
      </c>
      <c r="I775" s="28"/>
      <c r="J775" s="2">
        <f t="shared" si="62"/>
        <v>-52360</v>
      </c>
      <c r="K775" s="28">
        <f t="shared" ref="K775:K838" si="64">IF(J775&lt;0,J775,0)</f>
        <v>-52360</v>
      </c>
    </row>
    <row r="776" spans="1:11" x14ac:dyDescent="0.25">
      <c r="A776" s="3">
        <f>'Données brutes'!A772+'Données brutes'!B772</f>
        <v>43148.041666666664</v>
      </c>
      <c r="B776" s="2">
        <f>'Données brutes'!C772*$E$2</f>
        <v>63353</v>
      </c>
      <c r="C776" s="8">
        <f>'Données brutes'!J772*Calculatrice!$C$2+'Données brutes'!K772*Calculatrice!$B$2+'Données brutes'!L772+'Données brutes'!N772*Calculatrice!$D$2</f>
        <v>12970</v>
      </c>
      <c r="D776" s="2">
        <f t="shared" si="63"/>
        <v>-50383</v>
      </c>
      <c r="E776" s="8">
        <f>IF(ABS(D776)&lt;'Le jeu'!$E$6*1000,D776,SIGN(D776)*'Le jeu'!$E$6*1000)</f>
        <v>0</v>
      </c>
      <c r="F776" s="8">
        <f t="shared" si="60"/>
        <v>-50383</v>
      </c>
      <c r="G776" s="28">
        <f>IF(F776&lt;0,'Le jeu'!$E$7*INT(Calculatrice!F776/1000),0)</f>
        <v>0</v>
      </c>
      <c r="H776" s="8">
        <f t="shared" si="61"/>
        <v>-50383</v>
      </c>
      <c r="I776" s="28"/>
      <c r="J776" s="2">
        <f t="shared" si="62"/>
        <v>-50383</v>
      </c>
      <c r="K776" s="28">
        <f t="shared" si="64"/>
        <v>-50383</v>
      </c>
    </row>
    <row r="777" spans="1:11" x14ac:dyDescent="0.25">
      <c r="A777" s="3">
        <f>'Données brutes'!A773+'Données brutes'!B773</f>
        <v>43148.0625</v>
      </c>
      <c r="B777" s="2">
        <f>'Données brutes'!C773*$E$2</f>
        <v>62701</v>
      </c>
      <c r="C777" s="8">
        <f>'Données brutes'!J773*Calculatrice!$C$2+'Données brutes'!K773*Calculatrice!$B$2+'Données brutes'!L773+'Données brutes'!N773*Calculatrice!$D$2</f>
        <v>12487</v>
      </c>
      <c r="D777" s="2">
        <f t="shared" si="63"/>
        <v>-50214</v>
      </c>
      <c r="E777" s="8">
        <f>IF(ABS(D777)&lt;'Le jeu'!$E$6*1000,D777,SIGN(D777)*'Le jeu'!$E$6*1000)</f>
        <v>0</v>
      </c>
      <c r="F777" s="8">
        <f t="shared" si="60"/>
        <v>-50214</v>
      </c>
      <c r="G777" s="28">
        <f>IF(F777&lt;0,'Le jeu'!$E$7*INT(Calculatrice!F777/1000),0)</f>
        <v>0</v>
      </c>
      <c r="H777" s="8">
        <f t="shared" si="61"/>
        <v>-50214</v>
      </c>
      <c r="I777" s="28"/>
      <c r="J777" s="2">
        <f t="shared" si="62"/>
        <v>-50214</v>
      </c>
      <c r="K777" s="28">
        <f t="shared" si="64"/>
        <v>-50214</v>
      </c>
    </row>
    <row r="778" spans="1:11" x14ac:dyDescent="0.25">
      <c r="A778" s="3">
        <f>'Données brutes'!A774+'Données brutes'!B774</f>
        <v>43148.083333333336</v>
      </c>
      <c r="B778" s="2">
        <f>'Données brutes'!C774*$E$2</f>
        <v>61714</v>
      </c>
      <c r="C778" s="8">
        <f>'Données brutes'!J774*Calculatrice!$C$2+'Données brutes'!K774*Calculatrice!$B$2+'Données brutes'!L774+'Données brutes'!N774*Calculatrice!$D$2</f>
        <v>12220</v>
      </c>
      <c r="D778" s="2">
        <f t="shared" si="63"/>
        <v>-49494</v>
      </c>
      <c r="E778" s="8">
        <f>IF(ABS(D778)&lt;'Le jeu'!$E$6*1000,D778,SIGN(D778)*'Le jeu'!$E$6*1000)</f>
        <v>0</v>
      </c>
      <c r="F778" s="8">
        <f t="shared" si="60"/>
        <v>-49494</v>
      </c>
      <c r="G778" s="28">
        <f>IF(F778&lt;0,'Le jeu'!$E$7*INT(Calculatrice!F778/1000),0)</f>
        <v>0</v>
      </c>
      <c r="H778" s="8">
        <f t="shared" si="61"/>
        <v>-49494</v>
      </c>
      <c r="I778" s="28"/>
      <c r="J778" s="2">
        <f t="shared" si="62"/>
        <v>-49494</v>
      </c>
      <c r="K778" s="28">
        <f t="shared" si="64"/>
        <v>-49494</v>
      </c>
    </row>
    <row r="779" spans="1:11" x14ac:dyDescent="0.25">
      <c r="A779" s="3">
        <f>'Données brutes'!A775+'Données brutes'!B775</f>
        <v>43148.104166666664</v>
      </c>
      <c r="B779" s="2">
        <f>'Données brutes'!C775*$E$2</f>
        <v>60918</v>
      </c>
      <c r="C779" s="8">
        <f>'Données brutes'!J775*Calculatrice!$C$2+'Données brutes'!K775*Calculatrice!$B$2+'Données brutes'!L775+'Données brutes'!N775*Calculatrice!$D$2</f>
        <v>11992</v>
      </c>
      <c r="D779" s="2">
        <f t="shared" si="63"/>
        <v>-48926</v>
      </c>
      <c r="E779" s="8">
        <f>IF(ABS(D779)&lt;'Le jeu'!$E$6*1000,D779,SIGN(D779)*'Le jeu'!$E$6*1000)</f>
        <v>0</v>
      </c>
      <c r="F779" s="8">
        <f t="shared" si="60"/>
        <v>-48926</v>
      </c>
      <c r="G779" s="28">
        <f>IF(F779&lt;0,'Le jeu'!$E$7*INT(Calculatrice!F779/1000),0)</f>
        <v>0</v>
      </c>
      <c r="H779" s="8">
        <f t="shared" si="61"/>
        <v>-48926</v>
      </c>
      <c r="I779" s="28"/>
      <c r="J779" s="2">
        <f t="shared" si="62"/>
        <v>-48926</v>
      </c>
      <c r="K779" s="28">
        <f t="shared" si="64"/>
        <v>-48926</v>
      </c>
    </row>
    <row r="780" spans="1:11" x14ac:dyDescent="0.25">
      <c r="A780" s="3">
        <f>'Données brutes'!A776+'Données brutes'!B776</f>
        <v>43148.125</v>
      </c>
      <c r="B780" s="2">
        <f>'Données brutes'!C776*$E$2</f>
        <v>58773</v>
      </c>
      <c r="C780" s="8">
        <f>'Données brutes'!J776*Calculatrice!$C$2+'Données brutes'!K776*Calculatrice!$B$2+'Données brutes'!L776+'Données brutes'!N776*Calculatrice!$D$2</f>
        <v>11808</v>
      </c>
      <c r="D780" s="2">
        <f t="shared" si="63"/>
        <v>-46965</v>
      </c>
      <c r="E780" s="8">
        <f>IF(ABS(D780)&lt;'Le jeu'!$E$6*1000,D780,SIGN(D780)*'Le jeu'!$E$6*1000)</f>
        <v>0</v>
      </c>
      <c r="F780" s="8">
        <f t="shared" si="60"/>
        <v>-46965</v>
      </c>
      <c r="G780" s="28">
        <f>IF(F780&lt;0,'Le jeu'!$E$7*INT(Calculatrice!F780/1000),0)</f>
        <v>0</v>
      </c>
      <c r="H780" s="8">
        <f t="shared" si="61"/>
        <v>-46965</v>
      </c>
      <c r="I780" s="28"/>
      <c r="J780" s="2">
        <f t="shared" si="62"/>
        <v>-46965</v>
      </c>
      <c r="K780" s="28">
        <f t="shared" si="64"/>
        <v>-46965</v>
      </c>
    </row>
    <row r="781" spans="1:11" x14ac:dyDescent="0.25">
      <c r="A781" s="3">
        <f>'Données brutes'!A777+'Données brutes'!B777</f>
        <v>43148.145833333336</v>
      </c>
      <c r="B781" s="2">
        <f>'Données brutes'!C777*$E$2</f>
        <v>57423</v>
      </c>
      <c r="C781" s="8">
        <f>'Données brutes'!J777*Calculatrice!$C$2+'Données brutes'!K777*Calculatrice!$B$2+'Données brutes'!L777+'Données brutes'!N777*Calculatrice!$D$2</f>
        <v>11356</v>
      </c>
      <c r="D781" s="2">
        <f t="shared" si="63"/>
        <v>-46067</v>
      </c>
      <c r="E781" s="8">
        <f>IF(ABS(D781)&lt;'Le jeu'!$E$6*1000,D781,SIGN(D781)*'Le jeu'!$E$6*1000)</f>
        <v>0</v>
      </c>
      <c r="F781" s="8">
        <f t="shared" si="60"/>
        <v>-46067</v>
      </c>
      <c r="G781" s="28">
        <f>IF(F781&lt;0,'Le jeu'!$E$7*INT(Calculatrice!F781/1000),0)</f>
        <v>0</v>
      </c>
      <c r="H781" s="8">
        <f t="shared" si="61"/>
        <v>-46067</v>
      </c>
      <c r="I781" s="28"/>
      <c r="J781" s="2">
        <f t="shared" si="62"/>
        <v>-46067</v>
      </c>
      <c r="K781" s="28">
        <f t="shared" si="64"/>
        <v>-46067</v>
      </c>
    </row>
    <row r="782" spans="1:11" x14ac:dyDescent="0.25">
      <c r="A782" s="3">
        <f>'Données brutes'!A778+'Données brutes'!B778</f>
        <v>43148.166666666664</v>
      </c>
      <c r="B782" s="2">
        <f>'Données brutes'!C778*$E$2</f>
        <v>56189</v>
      </c>
      <c r="C782" s="8">
        <f>'Données brutes'!J778*Calculatrice!$C$2+'Données brutes'!K778*Calculatrice!$B$2+'Données brutes'!L778+'Données brutes'!N778*Calculatrice!$D$2</f>
        <v>10994</v>
      </c>
      <c r="D782" s="2">
        <f t="shared" si="63"/>
        <v>-45195</v>
      </c>
      <c r="E782" s="8">
        <f>IF(ABS(D782)&lt;'Le jeu'!$E$6*1000,D782,SIGN(D782)*'Le jeu'!$E$6*1000)</f>
        <v>0</v>
      </c>
      <c r="F782" s="8">
        <f t="shared" si="60"/>
        <v>-45195</v>
      </c>
      <c r="G782" s="28">
        <f>IF(F782&lt;0,'Le jeu'!$E$7*INT(Calculatrice!F782/1000),0)</f>
        <v>0</v>
      </c>
      <c r="H782" s="8">
        <f t="shared" si="61"/>
        <v>-45195</v>
      </c>
      <c r="I782" s="28"/>
      <c r="J782" s="2">
        <f t="shared" si="62"/>
        <v>-45195</v>
      </c>
      <c r="K782" s="28">
        <f t="shared" si="64"/>
        <v>-45195</v>
      </c>
    </row>
    <row r="783" spans="1:11" x14ac:dyDescent="0.25">
      <c r="A783" s="3">
        <f>'Données brutes'!A779+'Données brutes'!B779</f>
        <v>43148.1875</v>
      </c>
      <c r="B783" s="2">
        <f>'Données brutes'!C779*$E$2</f>
        <v>56007</v>
      </c>
      <c r="C783" s="8">
        <f>'Données brutes'!J779*Calculatrice!$C$2+'Données brutes'!K779*Calculatrice!$B$2+'Données brutes'!L779+'Données brutes'!N779*Calculatrice!$D$2</f>
        <v>10677</v>
      </c>
      <c r="D783" s="2">
        <f t="shared" si="63"/>
        <v>-45330</v>
      </c>
      <c r="E783" s="8">
        <f>IF(ABS(D783)&lt;'Le jeu'!$E$6*1000,D783,SIGN(D783)*'Le jeu'!$E$6*1000)</f>
        <v>0</v>
      </c>
      <c r="F783" s="8">
        <f t="shared" si="60"/>
        <v>-45330</v>
      </c>
      <c r="G783" s="28">
        <f>IF(F783&lt;0,'Le jeu'!$E$7*INT(Calculatrice!F783/1000),0)</f>
        <v>0</v>
      </c>
      <c r="H783" s="8">
        <f t="shared" si="61"/>
        <v>-45330</v>
      </c>
      <c r="I783" s="28"/>
      <c r="J783" s="2">
        <f t="shared" si="62"/>
        <v>-45330</v>
      </c>
      <c r="K783" s="28">
        <f t="shared" si="64"/>
        <v>-45330</v>
      </c>
    </row>
    <row r="784" spans="1:11" x14ac:dyDescent="0.25">
      <c r="A784" s="3">
        <f>'Données brutes'!A780+'Données brutes'!B780</f>
        <v>43148.208333333336</v>
      </c>
      <c r="B784" s="2">
        <f>'Données brutes'!C780*$E$2</f>
        <v>55873</v>
      </c>
      <c r="C784" s="8">
        <f>'Données brutes'!J780*Calculatrice!$C$2+'Données brutes'!K780*Calculatrice!$B$2+'Données brutes'!L780+'Données brutes'!N780*Calculatrice!$D$2</f>
        <v>10532</v>
      </c>
      <c r="D784" s="2">
        <f t="shared" si="63"/>
        <v>-45341</v>
      </c>
      <c r="E784" s="8">
        <f>IF(ABS(D784)&lt;'Le jeu'!$E$6*1000,D784,SIGN(D784)*'Le jeu'!$E$6*1000)</f>
        <v>0</v>
      </c>
      <c r="F784" s="8">
        <f t="shared" si="60"/>
        <v>-45341</v>
      </c>
      <c r="G784" s="28">
        <f>IF(F784&lt;0,'Le jeu'!$E$7*INT(Calculatrice!F784/1000),0)</f>
        <v>0</v>
      </c>
      <c r="H784" s="8">
        <f t="shared" si="61"/>
        <v>-45341</v>
      </c>
      <c r="I784" s="28"/>
      <c r="J784" s="2">
        <f t="shared" si="62"/>
        <v>-45341</v>
      </c>
      <c r="K784" s="28">
        <f t="shared" si="64"/>
        <v>-45341</v>
      </c>
    </row>
    <row r="785" spans="1:11" x14ac:dyDescent="0.25">
      <c r="A785" s="3">
        <f>'Données brutes'!A781+'Données brutes'!B781</f>
        <v>43148.229166666664</v>
      </c>
      <c r="B785" s="2">
        <f>'Données brutes'!C781*$E$2</f>
        <v>56648</v>
      </c>
      <c r="C785" s="8">
        <f>'Données brutes'!J781*Calculatrice!$C$2+'Données brutes'!K781*Calculatrice!$B$2+'Données brutes'!L781+'Données brutes'!N781*Calculatrice!$D$2</f>
        <v>10481</v>
      </c>
      <c r="D785" s="2">
        <f t="shared" si="63"/>
        <v>-46167</v>
      </c>
      <c r="E785" s="8">
        <f>IF(ABS(D785)&lt;'Le jeu'!$E$6*1000,D785,SIGN(D785)*'Le jeu'!$E$6*1000)</f>
        <v>0</v>
      </c>
      <c r="F785" s="8">
        <f t="shared" si="60"/>
        <v>-46167</v>
      </c>
      <c r="G785" s="28">
        <f>IF(F785&lt;0,'Le jeu'!$E$7*INT(Calculatrice!F785/1000),0)</f>
        <v>0</v>
      </c>
      <c r="H785" s="8">
        <f t="shared" si="61"/>
        <v>-46167</v>
      </c>
      <c r="I785" s="28"/>
      <c r="J785" s="2">
        <f t="shared" si="62"/>
        <v>-46167</v>
      </c>
      <c r="K785" s="28">
        <f t="shared" si="64"/>
        <v>-46167</v>
      </c>
    </row>
    <row r="786" spans="1:11" x14ac:dyDescent="0.25">
      <c r="A786" s="3">
        <f>'Données brutes'!A782+'Données brutes'!B782</f>
        <v>43148.25</v>
      </c>
      <c r="B786" s="2">
        <f>'Données brutes'!C782*$E$2</f>
        <v>57290</v>
      </c>
      <c r="C786" s="8">
        <f>'Données brutes'!J782*Calculatrice!$C$2+'Données brutes'!K782*Calculatrice!$B$2+'Données brutes'!L782+'Données brutes'!N782*Calculatrice!$D$2</f>
        <v>10634</v>
      </c>
      <c r="D786" s="2">
        <f t="shared" si="63"/>
        <v>-46656</v>
      </c>
      <c r="E786" s="8">
        <f>IF(ABS(D786)&lt;'Le jeu'!$E$6*1000,D786,SIGN(D786)*'Le jeu'!$E$6*1000)</f>
        <v>0</v>
      </c>
      <c r="F786" s="8">
        <f t="shared" si="60"/>
        <v>-46656</v>
      </c>
      <c r="G786" s="28">
        <f>IF(F786&lt;0,'Le jeu'!$E$7*INT(Calculatrice!F786/1000),0)</f>
        <v>0</v>
      </c>
      <c r="H786" s="8">
        <f t="shared" si="61"/>
        <v>-46656</v>
      </c>
      <c r="I786" s="28"/>
      <c r="J786" s="2">
        <f t="shared" si="62"/>
        <v>-46656</v>
      </c>
      <c r="K786" s="28">
        <f t="shared" si="64"/>
        <v>-46656</v>
      </c>
    </row>
    <row r="787" spans="1:11" x14ac:dyDescent="0.25">
      <c r="A787" s="3">
        <f>'Données brutes'!A783+'Données brutes'!B783</f>
        <v>43148.270833333336</v>
      </c>
      <c r="B787" s="2">
        <f>'Données brutes'!C783*$E$2</f>
        <v>58608</v>
      </c>
      <c r="C787" s="8">
        <f>'Données brutes'!J783*Calculatrice!$C$2+'Données brutes'!K783*Calculatrice!$B$2+'Données brutes'!L783+'Données brutes'!N783*Calculatrice!$D$2</f>
        <v>10945</v>
      </c>
      <c r="D787" s="2">
        <f t="shared" si="63"/>
        <v>-47663</v>
      </c>
      <c r="E787" s="8">
        <f>IF(ABS(D787)&lt;'Le jeu'!$E$6*1000,D787,SIGN(D787)*'Le jeu'!$E$6*1000)</f>
        <v>0</v>
      </c>
      <c r="F787" s="8">
        <f t="shared" si="60"/>
        <v>-47663</v>
      </c>
      <c r="G787" s="28">
        <f>IF(F787&lt;0,'Le jeu'!$E$7*INT(Calculatrice!F787/1000),0)</f>
        <v>0</v>
      </c>
      <c r="H787" s="8">
        <f t="shared" si="61"/>
        <v>-47663</v>
      </c>
      <c r="I787" s="28"/>
      <c r="J787" s="2">
        <f t="shared" si="62"/>
        <v>-47663</v>
      </c>
      <c r="K787" s="28">
        <f t="shared" si="64"/>
        <v>-47663</v>
      </c>
    </row>
    <row r="788" spans="1:11" x14ac:dyDescent="0.25">
      <c r="A788" s="3">
        <f>'Données brutes'!A784+'Données brutes'!B784</f>
        <v>43148.291666666664</v>
      </c>
      <c r="B788" s="2">
        <f>'Données brutes'!C784*$E$2</f>
        <v>59574</v>
      </c>
      <c r="C788" s="8">
        <f>'Données brutes'!J784*Calculatrice!$C$2+'Données brutes'!K784*Calculatrice!$B$2+'Données brutes'!L784+'Données brutes'!N784*Calculatrice!$D$2</f>
        <v>10997</v>
      </c>
      <c r="D788" s="2">
        <f t="shared" si="63"/>
        <v>-48577</v>
      </c>
      <c r="E788" s="8">
        <f>IF(ABS(D788)&lt;'Le jeu'!$E$6*1000,D788,SIGN(D788)*'Le jeu'!$E$6*1000)</f>
        <v>0</v>
      </c>
      <c r="F788" s="8">
        <f t="shared" si="60"/>
        <v>-48577</v>
      </c>
      <c r="G788" s="28">
        <f>IF(F788&lt;0,'Le jeu'!$E$7*INT(Calculatrice!F788/1000),0)</f>
        <v>0</v>
      </c>
      <c r="H788" s="8">
        <f t="shared" si="61"/>
        <v>-48577</v>
      </c>
      <c r="I788" s="28"/>
      <c r="J788" s="2">
        <f t="shared" si="62"/>
        <v>-48577</v>
      </c>
      <c r="K788" s="28">
        <f t="shared" si="64"/>
        <v>-48577</v>
      </c>
    </row>
    <row r="789" spans="1:11" x14ac:dyDescent="0.25">
      <c r="A789" s="3">
        <f>'Données brutes'!A785+'Données brutes'!B785</f>
        <v>43148.3125</v>
      </c>
      <c r="B789" s="2">
        <f>'Données brutes'!C785*$E$2</f>
        <v>61072</v>
      </c>
      <c r="C789" s="8">
        <f>'Données brutes'!J785*Calculatrice!$C$2+'Données brutes'!K785*Calculatrice!$B$2+'Données brutes'!L785+'Données brutes'!N785*Calculatrice!$D$2</f>
        <v>10995</v>
      </c>
      <c r="D789" s="2">
        <f t="shared" si="63"/>
        <v>-50077</v>
      </c>
      <c r="E789" s="8">
        <f>IF(ABS(D789)&lt;'Le jeu'!$E$6*1000,D789,SIGN(D789)*'Le jeu'!$E$6*1000)</f>
        <v>0</v>
      </c>
      <c r="F789" s="8">
        <f t="shared" si="60"/>
        <v>-50077</v>
      </c>
      <c r="G789" s="28">
        <f>IF(F789&lt;0,'Le jeu'!$E$7*INT(Calculatrice!F789/1000),0)</f>
        <v>0</v>
      </c>
      <c r="H789" s="8">
        <f t="shared" si="61"/>
        <v>-50077</v>
      </c>
      <c r="I789" s="28"/>
      <c r="J789" s="2">
        <f t="shared" si="62"/>
        <v>-50077</v>
      </c>
      <c r="K789" s="28">
        <f t="shared" si="64"/>
        <v>-50077</v>
      </c>
    </row>
    <row r="790" spans="1:11" x14ac:dyDescent="0.25">
      <c r="A790" s="3">
        <f>'Données brutes'!A786+'Données brutes'!B786</f>
        <v>43148.333333333336</v>
      </c>
      <c r="B790" s="2">
        <f>'Données brutes'!C786*$E$2</f>
        <v>61421</v>
      </c>
      <c r="C790" s="8">
        <f>'Données brutes'!J786*Calculatrice!$C$2+'Données brutes'!K786*Calculatrice!$B$2+'Données brutes'!L786+'Données brutes'!N786*Calculatrice!$D$2</f>
        <v>11151</v>
      </c>
      <c r="D790" s="2">
        <f t="shared" si="63"/>
        <v>-50270</v>
      </c>
      <c r="E790" s="8">
        <f>IF(ABS(D790)&lt;'Le jeu'!$E$6*1000,D790,SIGN(D790)*'Le jeu'!$E$6*1000)</f>
        <v>0</v>
      </c>
      <c r="F790" s="8">
        <f t="shared" si="60"/>
        <v>-50270</v>
      </c>
      <c r="G790" s="28">
        <f>IF(F790&lt;0,'Le jeu'!$E$7*INT(Calculatrice!F790/1000),0)</f>
        <v>0</v>
      </c>
      <c r="H790" s="8">
        <f t="shared" si="61"/>
        <v>-50270</v>
      </c>
      <c r="I790" s="28"/>
      <c r="J790" s="2">
        <f t="shared" si="62"/>
        <v>-50270</v>
      </c>
      <c r="K790" s="28">
        <f t="shared" si="64"/>
        <v>-50270</v>
      </c>
    </row>
    <row r="791" spans="1:11" x14ac:dyDescent="0.25">
      <c r="A791" s="3">
        <f>'Données brutes'!A787+'Données brutes'!B787</f>
        <v>43148.354166666664</v>
      </c>
      <c r="B791" s="2">
        <f>'Données brutes'!C787*$E$2</f>
        <v>63031</v>
      </c>
      <c r="C791" s="8">
        <f>'Données brutes'!J787*Calculatrice!$C$2+'Données brutes'!K787*Calculatrice!$B$2+'Données brutes'!L787+'Données brutes'!N787*Calculatrice!$D$2</f>
        <v>12520</v>
      </c>
      <c r="D791" s="2">
        <f t="shared" si="63"/>
        <v>-50511</v>
      </c>
      <c r="E791" s="8">
        <f>IF(ABS(D791)&lt;'Le jeu'!$E$6*1000,D791,SIGN(D791)*'Le jeu'!$E$6*1000)</f>
        <v>0</v>
      </c>
      <c r="F791" s="8">
        <f t="shared" si="60"/>
        <v>-50511</v>
      </c>
      <c r="G791" s="28">
        <f>IF(F791&lt;0,'Le jeu'!$E$7*INT(Calculatrice!F791/1000),0)</f>
        <v>0</v>
      </c>
      <c r="H791" s="8">
        <f t="shared" si="61"/>
        <v>-50511</v>
      </c>
      <c r="I791" s="28"/>
      <c r="J791" s="2">
        <f t="shared" si="62"/>
        <v>-50511</v>
      </c>
      <c r="K791" s="28">
        <f t="shared" si="64"/>
        <v>-50511</v>
      </c>
    </row>
    <row r="792" spans="1:11" x14ac:dyDescent="0.25">
      <c r="A792" s="3">
        <f>'Données brutes'!A788+'Données brutes'!B788</f>
        <v>43148.375</v>
      </c>
      <c r="B792" s="2">
        <f>'Données brutes'!C788*$E$2</f>
        <v>64747</v>
      </c>
      <c r="C792" s="8">
        <f>'Données brutes'!J788*Calculatrice!$C$2+'Données brutes'!K788*Calculatrice!$B$2+'Données brutes'!L788+'Données brutes'!N788*Calculatrice!$D$2</f>
        <v>13833</v>
      </c>
      <c r="D792" s="2">
        <f t="shared" si="63"/>
        <v>-50914</v>
      </c>
      <c r="E792" s="8">
        <f>IF(ABS(D792)&lt;'Le jeu'!$E$6*1000,D792,SIGN(D792)*'Le jeu'!$E$6*1000)</f>
        <v>0</v>
      </c>
      <c r="F792" s="8">
        <f t="shared" si="60"/>
        <v>-50914</v>
      </c>
      <c r="G792" s="28">
        <f>IF(F792&lt;0,'Le jeu'!$E$7*INT(Calculatrice!F792/1000),0)</f>
        <v>0</v>
      </c>
      <c r="H792" s="8">
        <f t="shared" si="61"/>
        <v>-50914</v>
      </c>
      <c r="I792" s="28"/>
      <c r="J792" s="2">
        <f t="shared" si="62"/>
        <v>-50914</v>
      </c>
      <c r="K792" s="28">
        <f t="shared" si="64"/>
        <v>-50914</v>
      </c>
    </row>
    <row r="793" spans="1:11" x14ac:dyDescent="0.25">
      <c r="A793" s="3">
        <f>'Données brutes'!A789+'Données brutes'!B789</f>
        <v>43148.395833333336</v>
      </c>
      <c r="B793" s="2">
        <f>'Données brutes'!C789*$E$2</f>
        <v>66344</v>
      </c>
      <c r="C793" s="8">
        <f>'Données brutes'!J789*Calculatrice!$C$2+'Données brutes'!K789*Calculatrice!$B$2+'Données brutes'!L789+'Données brutes'!N789*Calculatrice!$D$2</f>
        <v>15204</v>
      </c>
      <c r="D793" s="2">
        <f t="shared" si="63"/>
        <v>-51140</v>
      </c>
      <c r="E793" s="8">
        <f>IF(ABS(D793)&lt;'Le jeu'!$E$6*1000,D793,SIGN(D793)*'Le jeu'!$E$6*1000)</f>
        <v>0</v>
      </c>
      <c r="F793" s="8">
        <f t="shared" si="60"/>
        <v>-51140</v>
      </c>
      <c r="G793" s="28">
        <f>IF(F793&lt;0,'Le jeu'!$E$7*INT(Calculatrice!F793/1000),0)</f>
        <v>0</v>
      </c>
      <c r="H793" s="8">
        <f t="shared" si="61"/>
        <v>-51140</v>
      </c>
      <c r="I793" s="28"/>
      <c r="J793" s="2">
        <f t="shared" si="62"/>
        <v>-51140</v>
      </c>
      <c r="K793" s="28">
        <f t="shared" si="64"/>
        <v>-51140</v>
      </c>
    </row>
    <row r="794" spans="1:11" x14ac:dyDescent="0.25">
      <c r="A794" s="3">
        <f>'Données brutes'!A790+'Données brutes'!B790</f>
        <v>43148.416666666664</v>
      </c>
      <c r="B794" s="2">
        <f>'Données brutes'!C790*$E$2</f>
        <v>67023</v>
      </c>
      <c r="C794" s="8">
        <f>'Données brutes'!J790*Calculatrice!$C$2+'Données brutes'!K790*Calculatrice!$B$2+'Données brutes'!L790+'Données brutes'!N790*Calculatrice!$D$2</f>
        <v>15938</v>
      </c>
      <c r="D794" s="2">
        <f t="shared" si="63"/>
        <v>-51085</v>
      </c>
      <c r="E794" s="8">
        <f>IF(ABS(D794)&lt;'Le jeu'!$E$6*1000,D794,SIGN(D794)*'Le jeu'!$E$6*1000)</f>
        <v>0</v>
      </c>
      <c r="F794" s="8">
        <f t="shared" si="60"/>
        <v>-51085</v>
      </c>
      <c r="G794" s="28">
        <f>IF(F794&lt;0,'Le jeu'!$E$7*INT(Calculatrice!F794/1000),0)</f>
        <v>0</v>
      </c>
      <c r="H794" s="8">
        <f t="shared" si="61"/>
        <v>-51085</v>
      </c>
      <c r="I794" s="28"/>
      <c r="J794" s="2">
        <f t="shared" si="62"/>
        <v>-51085</v>
      </c>
      <c r="K794" s="28">
        <f t="shared" si="64"/>
        <v>-51085</v>
      </c>
    </row>
    <row r="795" spans="1:11" x14ac:dyDescent="0.25">
      <c r="A795" s="3">
        <f>'Données brutes'!A791+'Données brutes'!B791</f>
        <v>43148.4375</v>
      </c>
      <c r="B795" s="2">
        <f>'Données brutes'!C791*$E$2</f>
        <v>67310</v>
      </c>
      <c r="C795" s="8">
        <f>'Données brutes'!J791*Calculatrice!$C$2+'Données brutes'!K791*Calculatrice!$B$2+'Données brutes'!L791+'Données brutes'!N791*Calculatrice!$D$2</f>
        <v>16284</v>
      </c>
      <c r="D795" s="2">
        <f t="shared" si="63"/>
        <v>-51026</v>
      </c>
      <c r="E795" s="8">
        <f>IF(ABS(D795)&lt;'Le jeu'!$E$6*1000,D795,SIGN(D795)*'Le jeu'!$E$6*1000)</f>
        <v>0</v>
      </c>
      <c r="F795" s="8">
        <f t="shared" si="60"/>
        <v>-51026</v>
      </c>
      <c r="G795" s="28">
        <f>IF(F795&lt;0,'Le jeu'!$E$7*INT(Calculatrice!F795/1000),0)</f>
        <v>0</v>
      </c>
      <c r="H795" s="8">
        <f t="shared" si="61"/>
        <v>-51026</v>
      </c>
      <c r="I795" s="28"/>
      <c r="J795" s="2">
        <f t="shared" si="62"/>
        <v>-51026</v>
      </c>
      <c r="K795" s="28">
        <f t="shared" si="64"/>
        <v>-51026</v>
      </c>
    </row>
    <row r="796" spans="1:11" x14ac:dyDescent="0.25">
      <c r="A796" s="3">
        <f>'Données brutes'!A792+'Données brutes'!B792</f>
        <v>43148.458333333336</v>
      </c>
      <c r="B796" s="2">
        <f>'Données brutes'!C792*$E$2</f>
        <v>67477</v>
      </c>
      <c r="C796" s="8">
        <f>'Données brutes'!J792*Calculatrice!$C$2+'Données brutes'!K792*Calculatrice!$B$2+'Données brutes'!L792+'Données brutes'!N792*Calculatrice!$D$2</f>
        <v>16327</v>
      </c>
      <c r="D796" s="2">
        <f t="shared" si="63"/>
        <v>-51150</v>
      </c>
      <c r="E796" s="8">
        <f>IF(ABS(D796)&lt;'Le jeu'!$E$6*1000,D796,SIGN(D796)*'Le jeu'!$E$6*1000)</f>
        <v>0</v>
      </c>
      <c r="F796" s="8">
        <f t="shared" si="60"/>
        <v>-51150</v>
      </c>
      <c r="G796" s="28">
        <f>IF(F796&lt;0,'Le jeu'!$E$7*INT(Calculatrice!F796/1000),0)</f>
        <v>0</v>
      </c>
      <c r="H796" s="8">
        <f t="shared" si="61"/>
        <v>-51150</v>
      </c>
      <c r="I796" s="28"/>
      <c r="J796" s="2">
        <f t="shared" si="62"/>
        <v>-51150</v>
      </c>
      <c r="K796" s="28">
        <f t="shared" si="64"/>
        <v>-51150</v>
      </c>
    </row>
    <row r="797" spans="1:11" x14ac:dyDescent="0.25">
      <c r="A797" s="3">
        <f>'Données brutes'!A793+'Données brutes'!B793</f>
        <v>43148.479166666664</v>
      </c>
      <c r="B797" s="2">
        <f>'Données brutes'!C793*$E$2</f>
        <v>67782</v>
      </c>
      <c r="C797" s="8">
        <f>'Données brutes'!J793*Calculatrice!$C$2+'Données brutes'!K793*Calculatrice!$B$2+'Données brutes'!L793+'Données brutes'!N793*Calculatrice!$D$2</f>
        <v>16531</v>
      </c>
      <c r="D797" s="2">
        <f t="shared" si="63"/>
        <v>-51251</v>
      </c>
      <c r="E797" s="8">
        <f>IF(ABS(D797)&lt;'Le jeu'!$E$6*1000,D797,SIGN(D797)*'Le jeu'!$E$6*1000)</f>
        <v>0</v>
      </c>
      <c r="F797" s="8">
        <f t="shared" si="60"/>
        <v>-51251</v>
      </c>
      <c r="G797" s="28">
        <f>IF(F797&lt;0,'Le jeu'!$E$7*INT(Calculatrice!F797/1000),0)</f>
        <v>0</v>
      </c>
      <c r="H797" s="8">
        <f t="shared" si="61"/>
        <v>-51251</v>
      </c>
      <c r="I797" s="28"/>
      <c r="J797" s="2">
        <f t="shared" si="62"/>
        <v>-51251</v>
      </c>
      <c r="K797" s="28">
        <f t="shared" si="64"/>
        <v>-51251</v>
      </c>
    </row>
    <row r="798" spans="1:11" x14ac:dyDescent="0.25">
      <c r="A798" s="3">
        <f>'Données brutes'!A794+'Données brutes'!B794</f>
        <v>43148.5</v>
      </c>
      <c r="B798" s="2">
        <f>'Données brutes'!C794*$E$2</f>
        <v>68233</v>
      </c>
      <c r="C798" s="8">
        <f>'Données brutes'!J794*Calculatrice!$C$2+'Données brutes'!K794*Calculatrice!$B$2+'Données brutes'!L794+'Données brutes'!N794*Calculatrice!$D$2</f>
        <v>16748</v>
      </c>
      <c r="D798" s="2">
        <f t="shared" si="63"/>
        <v>-51485</v>
      </c>
      <c r="E798" s="8">
        <f>IF(ABS(D798)&lt;'Le jeu'!$E$6*1000,D798,SIGN(D798)*'Le jeu'!$E$6*1000)</f>
        <v>0</v>
      </c>
      <c r="F798" s="8">
        <f t="shared" si="60"/>
        <v>-51485</v>
      </c>
      <c r="G798" s="28">
        <f>IF(F798&lt;0,'Le jeu'!$E$7*INT(Calculatrice!F798/1000),0)</f>
        <v>0</v>
      </c>
      <c r="H798" s="8">
        <f t="shared" si="61"/>
        <v>-51485</v>
      </c>
      <c r="I798" s="28"/>
      <c r="J798" s="2">
        <f t="shared" si="62"/>
        <v>-51485</v>
      </c>
      <c r="K798" s="28">
        <f t="shared" si="64"/>
        <v>-51485</v>
      </c>
    </row>
    <row r="799" spans="1:11" x14ac:dyDescent="0.25">
      <c r="A799" s="3">
        <f>'Données brutes'!A795+'Données brutes'!B795</f>
        <v>43148.520833333336</v>
      </c>
      <c r="B799" s="2">
        <f>'Données brutes'!C795*$E$2</f>
        <v>68512</v>
      </c>
      <c r="C799" s="8">
        <f>'Données brutes'!J795*Calculatrice!$C$2+'Données brutes'!K795*Calculatrice!$B$2+'Données brutes'!L795+'Données brutes'!N795*Calculatrice!$D$2</f>
        <v>16996</v>
      </c>
      <c r="D799" s="2">
        <f t="shared" si="63"/>
        <v>-51516</v>
      </c>
      <c r="E799" s="8">
        <f>IF(ABS(D799)&lt;'Le jeu'!$E$6*1000,D799,SIGN(D799)*'Le jeu'!$E$6*1000)</f>
        <v>0</v>
      </c>
      <c r="F799" s="8">
        <f t="shared" si="60"/>
        <v>-51516</v>
      </c>
      <c r="G799" s="28">
        <f>IF(F799&lt;0,'Le jeu'!$E$7*INT(Calculatrice!F799/1000),0)</f>
        <v>0</v>
      </c>
      <c r="H799" s="8">
        <f t="shared" si="61"/>
        <v>-51516</v>
      </c>
      <c r="I799" s="28"/>
      <c r="J799" s="2">
        <f t="shared" si="62"/>
        <v>-51516</v>
      </c>
      <c r="K799" s="28">
        <f t="shared" si="64"/>
        <v>-51516</v>
      </c>
    </row>
    <row r="800" spans="1:11" x14ac:dyDescent="0.25">
      <c r="A800" s="3">
        <f>'Données brutes'!A796+'Données brutes'!B796</f>
        <v>43148.541666666664</v>
      </c>
      <c r="B800" s="2">
        <f>'Données brutes'!C796*$E$2</f>
        <v>69011</v>
      </c>
      <c r="C800" s="8">
        <f>'Données brutes'!J796*Calculatrice!$C$2+'Données brutes'!K796*Calculatrice!$B$2+'Données brutes'!L796+'Données brutes'!N796*Calculatrice!$D$2</f>
        <v>17522</v>
      </c>
      <c r="D800" s="2">
        <f t="shared" si="63"/>
        <v>-51489</v>
      </c>
      <c r="E800" s="8">
        <f>IF(ABS(D800)&lt;'Le jeu'!$E$6*1000,D800,SIGN(D800)*'Le jeu'!$E$6*1000)</f>
        <v>0</v>
      </c>
      <c r="F800" s="8">
        <f t="shared" si="60"/>
        <v>-51489</v>
      </c>
      <c r="G800" s="28">
        <f>IF(F800&lt;0,'Le jeu'!$E$7*INT(Calculatrice!F800/1000),0)</f>
        <v>0</v>
      </c>
      <c r="H800" s="8">
        <f t="shared" si="61"/>
        <v>-51489</v>
      </c>
      <c r="I800" s="28"/>
      <c r="J800" s="2">
        <f t="shared" si="62"/>
        <v>-51489</v>
      </c>
      <c r="K800" s="28">
        <f t="shared" si="64"/>
        <v>-51489</v>
      </c>
    </row>
    <row r="801" spans="1:11" x14ac:dyDescent="0.25">
      <c r="A801" s="3">
        <f>'Données brutes'!A797+'Données brutes'!B797</f>
        <v>43148.5625</v>
      </c>
      <c r="B801" s="2">
        <f>'Données brutes'!C797*$E$2</f>
        <v>66860</v>
      </c>
      <c r="C801" s="8">
        <f>'Données brutes'!J797*Calculatrice!$C$2+'Données brutes'!K797*Calculatrice!$B$2+'Données brutes'!L797+'Données brutes'!N797*Calculatrice!$D$2</f>
        <v>16747</v>
      </c>
      <c r="D801" s="2">
        <f t="shared" si="63"/>
        <v>-50113</v>
      </c>
      <c r="E801" s="8">
        <f>IF(ABS(D801)&lt;'Le jeu'!$E$6*1000,D801,SIGN(D801)*'Le jeu'!$E$6*1000)</f>
        <v>0</v>
      </c>
      <c r="F801" s="8">
        <f t="shared" si="60"/>
        <v>-50113</v>
      </c>
      <c r="G801" s="28">
        <f>IF(F801&lt;0,'Le jeu'!$E$7*INT(Calculatrice!F801/1000),0)</f>
        <v>0</v>
      </c>
      <c r="H801" s="8">
        <f t="shared" si="61"/>
        <v>-50113</v>
      </c>
      <c r="I801" s="28"/>
      <c r="J801" s="2">
        <f t="shared" si="62"/>
        <v>-50113</v>
      </c>
      <c r="K801" s="28">
        <f t="shared" si="64"/>
        <v>-50113</v>
      </c>
    </row>
    <row r="802" spans="1:11" x14ac:dyDescent="0.25">
      <c r="A802" s="3">
        <f>'Données brutes'!A798+'Données brutes'!B798</f>
        <v>43148.583333333336</v>
      </c>
      <c r="B802" s="2">
        <f>'Données brutes'!C798*$E$2</f>
        <v>65350</v>
      </c>
      <c r="C802" s="8">
        <f>'Données brutes'!J798*Calculatrice!$C$2+'Données brutes'!K798*Calculatrice!$B$2+'Données brutes'!L798+'Données brutes'!N798*Calculatrice!$D$2</f>
        <v>15471</v>
      </c>
      <c r="D802" s="2">
        <f t="shared" si="63"/>
        <v>-49879</v>
      </c>
      <c r="E802" s="8">
        <f>IF(ABS(D802)&lt;'Le jeu'!$E$6*1000,D802,SIGN(D802)*'Le jeu'!$E$6*1000)</f>
        <v>0</v>
      </c>
      <c r="F802" s="8">
        <f t="shared" si="60"/>
        <v>-49879</v>
      </c>
      <c r="G802" s="28">
        <f>IF(F802&lt;0,'Le jeu'!$E$7*INT(Calculatrice!F802/1000),0)</f>
        <v>0</v>
      </c>
      <c r="H802" s="8">
        <f t="shared" si="61"/>
        <v>-49879</v>
      </c>
      <c r="I802" s="28"/>
      <c r="J802" s="2">
        <f t="shared" si="62"/>
        <v>-49879</v>
      </c>
      <c r="K802" s="28">
        <f t="shared" si="64"/>
        <v>-49879</v>
      </c>
    </row>
    <row r="803" spans="1:11" x14ac:dyDescent="0.25">
      <c r="A803" s="3">
        <f>'Données brutes'!A799+'Données brutes'!B799</f>
        <v>43148.604166666664</v>
      </c>
      <c r="B803" s="2">
        <f>'Données brutes'!C799*$E$2</f>
        <v>64180</v>
      </c>
      <c r="C803" s="8">
        <f>'Données brutes'!J799*Calculatrice!$C$2+'Données brutes'!K799*Calculatrice!$B$2+'Données brutes'!L799+'Données brutes'!N799*Calculatrice!$D$2</f>
        <v>14591</v>
      </c>
      <c r="D803" s="2">
        <f t="shared" si="63"/>
        <v>-49589</v>
      </c>
      <c r="E803" s="8">
        <f>IF(ABS(D803)&lt;'Le jeu'!$E$6*1000,D803,SIGN(D803)*'Le jeu'!$E$6*1000)</f>
        <v>0</v>
      </c>
      <c r="F803" s="8">
        <f t="shared" si="60"/>
        <v>-49589</v>
      </c>
      <c r="G803" s="28">
        <f>IF(F803&lt;0,'Le jeu'!$E$7*INT(Calculatrice!F803/1000),0)</f>
        <v>0</v>
      </c>
      <c r="H803" s="8">
        <f t="shared" si="61"/>
        <v>-49589</v>
      </c>
      <c r="I803" s="28"/>
      <c r="J803" s="2">
        <f t="shared" si="62"/>
        <v>-49589</v>
      </c>
      <c r="K803" s="28">
        <f t="shared" si="64"/>
        <v>-49589</v>
      </c>
    </row>
    <row r="804" spans="1:11" x14ac:dyDescent="0.25">
      <c r="A804" s="3">
        <f>'Données brutes'!A800+'Données brutes'!B800</f>
        <v>43148.625</v>
      </c>
      <c r="B804" s="2">
        <f>'Données brutes'!C800*$E$2</f>
        <v>62495</v>
      </c>
      <c r="C804" s="8">
        <f>'Données brutes'!J800*Calculatrice!$C$2+'Données brutes'!K800*Calculatrice!$B$2+'Données brutes'!L800+'Données brutes'!N800*Calculatrice!$D$2</f>
        <v>13971</v>
      </c>
      <c r="D804" s="2">
        <f t="shared" si="63"/>
        <v>-48524</v>
      </c>
      <c r="E804" s="8">
        <f>IF(ABS(D804)&lt;'Le jeu'!$E$6*1000,D804,SIGN(D804)*'Le jeu'!$E$6*1000)</f>
        <v>0</v>
      </c>
      <c r="F804" s="8">
        <f t="shared" si="60"/>
        <v>-48524</v>
      </c>
      <c r="G804" s="28">
        <f>IF(F804&lt;0,'Le jeu'!$E$7*INT(Calculatrice!F804/1000),0)</f>
        <v>0</v>
      </c>
      <c r="H804" s="8">
        <f t="shared" si="61"/>
        <v>-48524</v>
      </c>
      <c r="I804" s="28"/>
      <c r="J804" s="2">
        <f t="shared" si="62"/>
        <v>-48524</v>
      </c>
      <c r="K804" s="28">
        <f t="shared" si="64"/>
        <v>-48524</v>
      </c>
    </row>
    <row r="805" spans="1:11" x14ac:dyDescent="0.25">
      <c r="A805" s="3">
        <f>'Données brutes'!A801+'Données brutes'!B801</f>
        <v>43148.645833333336</v>
      </c>
      <c r="B805" s="2">
        <f>'Données brutes'!C801*$E$2</f>
        <v>61582</v>
      </c>
      <c r="C805" s="8">
        <f>'Données brutes'!J801*Calculatrice!$C$2+'Données brutes'!K801*Calculatrice!$B$2+'Données brutes'!L801+'Données brutes'!N801*Calculatrice!$D$2</f>
        <v>13844</v>
      </c>
      <c r="D805" s="2">
        <f t="shared" si="63"/>
        <v>-47738</v>
      </c>
      <c r="E805" s="8">
        <f>IF(ABS(D805)&lt;'Le jeu'!$E$6*1000,D805,SIGN(D805)*'Le jeu'!$E$6*1000)</f>
        <v>0</v>
      </c>
      <c r="F805" s="8">
        <f t="shared" si="60"/>
        <v>-47738</v>
      </c>
      <c r="G805" s="28">
        <f>IF(F805&lt;0,'Le jeu'!$E$7*INT(Calculatrice!F805/1000),0)</f>
        <v>0</v>
      </c>
      <c r="H805" s="8">
        <f t="shared" si="61"/>
        <v>-47738</v>
      </c>
      <c r="I805" s="28"/>
      <c r="J805" s="2">
        <f t="shared" si="62"/>
        <v>-47738</v>
      </c>
      <c r="K805" s="28">
        <f t="shared" si="64"/>
        <v>-47738</v>
      </c>
    </row>
    <row r="806" spans="1:11" x14ac:dyDescent="0.25">
      <c r="A806" s="3">
        <f>'Données brutes'!A802+'Données brutes'!B802</f>
        <v>43148.666666666664</v>
      </c>
      <c r="B806" s="2">
        <f>'Données brutes'!C802*$E$2</f>
        <v>60507</v>
      </c>
      <c r="C806" s="8">
        <f>'Données brutes'!J802*Calculatrice!$C$2+'Données brutes'!K802*Calculatrice!$B$2+'Données brutes'!L802+'Données brutes'!N802*Calculatrice!$D$2</f>
        <v>13781</v>
      </c>
      <c r="D806" s="2">
        <f t="shared" si="63"/>
        <v>-46726</v>
      </c>
      <c r="E806" s="8">
        <f>IF(ABS(D806)&lt;'Le jeu'!$E$6*1000,D806,SIGN(D806)*'Le jeu'!$E$6*1000)</f>
        <v>0</v>
      </c>
      <c r="F806" s="8">
        <f t="shared" si="60"/>
        <v>-46726</v>
      </c>
      <c r="G806" s="28">
        <f>IF(F806&lt;0,'Le jeu'!$E$7*INT(Calculatrice!F806/1000),0)</f>
        <v>0</v>
      </c>
      <c r="H806" s="8">
        <f t="shared" si="61"/>
        <v>-46726</v>
      </c>
      <c r="I806" s="28"/>
      <c r="J806" s="2">
        <f t="shared" si="62"/>
        <v>-46726</v>
      </c>
      <c r="K806" s="28">
        <f t="shared" si="64"/>
        <v>-46726</v>
      </c>
    </row>
    <row r="807" spans="1:11" x14ac:dyDescent="0.25">
      <c r="A807" s="3">
        <f>'Données brutes'!A803+'Données brutes'!B803</f>
        <v>43148.6875</v>
      </c>
      <c r="B807" s="2">
        <f>'Données brutes'!C803*$E$2</f>
        <v>59888</v>
      </c>
      <c r="C807" s="8">
        <f>'Données brutes'!J803*Calculatrice!$C$2+'Données brutes'!K803*Calculatrice!$B$2+'Données brutes'!L803+'Données brutes'!N803*Calculatrice!$D$2</f>
        <v>13744</v>
      </c>
      <c r="D807" s="2">
        <f t="shared" si="63"/>
        <v>-46144</v>
      </c>
      <c r="E807" s="8">
        <f>IF(ABS(D807)&lt;'Le jeu'!$E$6*1000,D807,SIGN(D807)*'Le jeu'!$E$6*1000)</f>
        <v>0</v>
      </c>
      <c r="F807" s="8">
        <f t="shared" ref="F807:F870" si="65">D807-E807</f>
        <v>-46144</v>
      </c>
      <c r="G807" s="28">
        <f>IF(F807&lt;0,'Le jeu'!$E$7*INT(Calculatrice!F807/1000),0)</f>
        <v>0</v>
      </c>
      <c r="H807" s="8">
        <f t="shared" ref="H807:H870" si="66">F807-G807</f>
        <v>-46144</v>
      </c>
      <c r="I807" s="28"/>
      <c r="J807" s="2">
        <f t="shared" ref="J807:J870" si="67">H807-(I807-I808)*1000000/0.5</f>
        <v>-46144</v>
      </c>
      <c r="K807" s="28">
        <f t="shared" si="64"/>
        <v>-46144</v>
      </c>
    </row>
    <row r="808" spans="1:11" x14ac:dyDescent="0.25">
      <c r="A808" s="3">
        <f>'Données brutes'!A804+'Données brutes'!B804</f>
        <v>43148.708333333336</v>
      </c>
      <c r="B808" s="2">
        <f>'Données brutes'!C804*$E$2</f>
        <v>59636</v>
      </c>
      <c r="C808" s="8">
        <f>'Données brutes'!J804*Calculatrice!$C$2+'Données brutes'!K804*Calculatrice!$B$2+'Données brutes'!L804+'Données brutes'!N804*Calculatrice!$D$2</f>
        <v>12978</v>
      </c>
      <c r="D808" s="2">
        <f t="shared" si="63"/>
        <v>-46658</v>
      </c>
      <c r="E808" s="8">
        <f>IF(ABS(D808)&lt;'Le jeu'!$E$6*1000,D808,SIGN(D808)*'Le jeu'!$E$6*1000)</f>
        <v>0</v>
      </c>
      <c r="F808" s="8">
        <f t="shared" si="65"/>
        <v>-46658</v>
      </c>
      <c r="G808" s="28">
        <f>IF(F808&lt;0,'Le jeu'!$E$7*INT(Calculatrice!F808/1000),0)</f>
        <v>0</v>
      </c>
      <c r="H808" s="8">
        <f t="shared" si="66"/>
        <v>-46658</v>
      </c>
      <c r="I808" s="28"/>
      <c r="J808" s="2">
        <f t="shared" si="67"/>
        <v>-46658</v>
      </c>
      <c r="K808" s="28">
        <f t="shared" si="64"/>
        <v>-46658</v>
      </c>
    </row>
    <row r="809" spans="1:11" x14ac:dyDescent="0.25">
      <c r="A809" s="3">
        <f>'Données brutes'!A805+'Données brutes'!B805</f>
        <v>43148.729166666664</v>
      </c>
      <c r="B809" s="2">
        <f>'Données brutes'!C805*$E$2</f>
        <v>60043</v>
      </c>
      <c r="C809" s="8">
        <f>'Données brutes'!J805*Calculatrice!$C$2+'Données brutes'!K805*Calculatrice!$B$2+'Données brutes'!L805+'Données brutes'!N805*Calculatrice!$D$2</f>
        <v>12688</v>
      </c>
      <c r="D809" s="2">
        <f t="shared" si="63"/>
        <v>-47355</v>
      </c>
      <c r="E809" s="8">
        <f>IF(ABS(D809)&lt;'Le jeu'!$E$6*1000,D809,SIGN(D809)*'Le jeu'!$E$6*1000)</f>
        <v>0</v>
      </c>
      <c r="F809" s="8">
        <f t="shared" si="65"/>
        <v>-47355</v>
      </c>
      <c r="G809" s="28">
        <f>IF(F809&lt;0,'Le jeu'!$E$7*INT(Calculatrice!F809/1000),0)</f>
        <v>0</v>
      </c>
      <c r="H809" s="8">
        <f t="shared" si="66"/>
        <v>-47355</v>
      </c>
      <c r="I809" s="28"/>
      <c r="J809" s="2">
        <f t="shared" si="67"/>
        <v>-47355</v>
      </c>
      <c r="K809" s="28">
        <f t="shared" si="64"/>
        <v>-47355</v>
      </c>
    </row>
    <row r="810" spans="1:11" x14ac:dyDescent="0.25">
      <c r="A810" s="3">
        <f>'Données brutes'!A806+'Données brutes'!B806</f>
        <v>43148.75</v>
      </c>
      <c r="B810" s="2">
        <f>'Données brutes'!C806*$E$2</f>
        <v>61541</v>
      </c>
      <c r="C810" s="8">
        <f>'Données brutes'!J806*Calculatrice!$C$2+'Données brutes'!K806*Calculatrice!$B$2+'Données brutes'!L806+'Données brutes'!N806*Calculatrice!$D$2</f>
        <v>12913</v>
      </c>
      <c r="D810" s="2">
        <f t="shared" si="63"/>
        <v>-48628</v>
      </c>
      <c r="E810" s="8">
        <f>IF(ABS(D810)&lt;'Le jeu'!$E$6*1000,D810,SIGN(D810)*'Le jeu'!$E$6*1000)</f>
        <v>0</v>
      </c>
      <c r="F810" s="8">
        <f t="shared" si="65"/>
        <v>-48628</v>
      </c>
      <c r="G810" s="28">
        <f>IF(F810&lt;0,'Le jeu'!$E$7*INT(Calculatrice!F810/1000),0)</f>
        <v>0</v>
      </c>
      <c r="H810" s="8">
        <f t="shared" si="66"/>
        <v>-48628</v>
      </c>
      <c r="I810" s="28"/>
      <c r="J810" s="2">
        <f t="shared" si="67"/>
        <v>-48628</v>
      </c>
      <c r="K810" s="28">
        <f t="shared" si="64"/>
        <v>-48628</v>
      </c>
    </row>
    <row r="811" spans="1:11" x14ac:dyDescent="0.25">
      <c r="A811" s="3">
        <f>'Données brutes'!A807+'Données brutes'!B807</f>
        <v>43148.770833333336</v>
      </c>
      <c r="B811" s="2">
        <f>'Données brutes'!C807*$E$2</f>
        <v>64496</v>
      </c>
      <c r="C811" s="8">
        <f>'Données brutes'!J807*Calculatrice!$C$2+'Données brutes'!K807*Calculatrice!$B$2+'Données brutes'!L807+'Données brutes'!N807*Calculatrice!$D$2</f>
        <v>14049</v>
      </c>
      <c r="D811" s="2">
        <f t="shared" si="63"/>
        <v>-50447</v>
      </c>
      <c r="E811" s="8">
        <f>IF(ABS(D811)&lt;'Le jeu'!$E$6*1000,D811,SIGN(D811)*'Le jeu'!$E$6*1000)</f>
        <v>0</v>
      </c>
      <c r="F811" s="8">
        <f t="shared" si="65"/>
        <v>-50447</v>
      </c>
      <c r="G811" s="28">
        <f>IF(F811&lt;0,'Le jeu'!$E$7*INT(Calculatrice!F811/1000),0)</f>
        <v>0</v>
      </c>
      <c r="H811" s="8">
        <f t="shared" si="66"/>
        <v>-50447</v>
      </c>
      <c r="I811" s="28"/>
      <c r="J811" s="2">
        <f t="shared" si="67"/>
        <v>-50447</v>
      </c>
      <c r="K811" s="28">
        <f t="shared" si="64"/>
        <v>-50447</v>
      </c>
    </row>
    <row r="812" spans="1:11" x14ac:dyDescent="0.25">
      <c r="A812" s="3">
        <f>'Données brutes'!A808+'Données brutes'!B808</f>
        <v>43148.791666666664</v>
      </c>
      <c r="B812" s="2">
        <f>'Données brutes'!C808*$E$2</f>
        <v>68184</v>
      </c>
      <c r="C812" s="8">
        <f>'Données brutes'!J808*Calculatrice!$C$2+'Données brutes'!K808*Calculatrice!$B$2+'Données brutes'!L808+'Données brutes'!N808*Calculatrice!$D$2</f>
        <v>16143</v>
      </c>
      <c r="D812" s="2">
        <f t="shared" si="63"/>
        <v>-52041</v>
      </c>
      <c r="E812" s="8">
        <f>IF(ABS(D812)&lt;'Le jeu'!$E$6*1000,D812,SIGN(D812)*'Le jeu'!$E$6*1000)</f>
        <v>0</v>
      </c>
      <c r="F812" s="8">
        <f t="shared" si="65"/>
        <v>-52041</v>
      </c>
      <c r="G812" s="28">
        <f>IF(F812&lt;0,'Le jeu'!$E$7*INT(Calculatrice!F812/1000),0)</f>
        <v>0</v>
      </c>
      <c r="H812" s="8">
        <f t="shared" si="66"/>
        <v>-52041</v>
      </c>
      <c r="I812" s="28"/>
      <c r="J812" s="2">
        <f t="shared" si="67"/>
        <v>-52041</v>
      </c>
      <c r="K812" s="28">
        <f t="shared" si="64"/>
        <v>-52041</v>
      </c>
    </row>
    <row r="813" spans="1:11" x14ac:dyDescent="0.25">
      <c r="A813" s="3">
        <f>'Données brutes'!A809+'Données brutes'!B809</f>
        <v>43148.8125</v>
      </c>
      <c r="B813" s="2">
        <f>'Données brutes'!C809*$E$2</f>
        <v>68837</v>
      </c>
      <c r="C813" s="8">
        <f>'Données brutes'!J809*Calculatrice!$C$2+'Données brutes'!K809*Calculatrice!$B$2+'Données brutes'!L809+'Données brutes'!N809*Calculatrice!$D$2</f>
        <v>16417</v>
      </c>
      <c r="D813" s="2">
        <f t="shared" si="63"/>
        <v>-52420</v>
      </c>
      <c r="E813" s="8">
        <f>IF(ABS(D813)&lt;'Le jeu'!$E$6*1000,D813,SIGN(D813)*'Le jeu'!$E$6*1000)</f>
        <v>0</v>
      </c>
      <c r="F813" s="8">
        <f t="shared" si="65"/>
        <v>-52420</v>
      </c>
      <c r="G813" s="28">
        <f>IF(F813&lt;0,'Le jeu'!$E$7*INT(Calculatrice!F813/1000),0)</f>
        <v>0</v>
      </c>
      <c r="H813" s="8">
        <f t="shared" si="66"/>
        <v>-52420</v>
      </c>
      <c r="I813" s="28"/>
      <c r="J813" s="2">
        <f t="shared" si="67"/>
        <v>-52420</v>
      </c>
      <c r="K813" s="28">
        <f t="shared" si="64"/>
        <v>-52420</v>
      </c>
    </row>
    <row r="814" spans="1:11" x14ac:dyDescent="0.25">
      <c r="A814" s="3">
        <f>'Données brutes'!A810+'Données brutes'!B810</f>
        <v>43148.833333333336</v>
      </c>
      <c r="B814" s="2">
        <f>'Données brutes'!C810*$E$2</f>
        <v>67952</v>
      </c>
      <c r="C814" s="8">
        <f>'Données brutes'!J810*Calculatrice!$C$2+'Données brutes'!K810*Calculatrice!$B$2+'Données brutes'!L810+'Données brutes'!N810*Calculatrice!$D$2</f>
        <v>16335</v>
      </c>
      <c r="D814" s="2">
        <f t="shared" si="63"/>
        <v>-51617</v>
      </c>
      <c r="E814" s="8">
        <f>IF(ABS(D814)&lt;'Le jeu'!$E$6*1000,D814,SIGN(D814)*'Le jeu'!$E$6*1000)</f>
        <v>0</v>
      </c>
      <c r="F814" s="8">
        <f t="shared" si="65"/>
        <v>-51617</v>
      </c>
      <c r="G814" s="28">
        <f>IF(F814&lt;0,'Le jeu'!$E$7*INT(Calculatrice!F814/1000),0)</f>
        <v>0</v>
      </c>
      <c r="H814" s="8">
        <f t="shared" si="66"/>
        <v>-51617</v>
      </c>
      <c r="I814" s="28"/>
      <c r="J814" s="2">
        <f t="shared" si="67"/>
        <v>-51617</v>
      </c>
      <c r="K814" s="28">
        <f t="shared" si="64"/>
        <v>-51617</v>
      </c>
    </row>
    <row r="815" spans="1:11" x14ac:dyDescent="0.25">
      <c r="A815" s="3">
        <f>'Données brutes'!A811+'Données brutes'!B811</f>
        <v>43148.854166666664</v>
      </c>
      <c r="B815" s="2">
        <f>'Données brutes'!C811*$E$2</f>
        <v>66470</v>
      </c>
      <c r="C815" s="8">
        <f>'Données brutes'!J811*Calculatrice!$C$2+'Données brutes'!K811*Calculatrice!$B$2+'Données brutes'!L811+'Données brutes'!N811*Calculatrice!$D$2</f>
        <v>15655</v>
      </c>
      <c r="D815" s="2">
        <f t="shared" si="63"/>
        <v>-50815</v>
      </c>
      <c r="E815" s="8">
        <f>IF(ABS(D815)&lt;'Le jeu'!$E$6*1000,D815,SIGN(D815)*'Le jeu'!$E$6*1000)</f>
        <v>0</v>
      </c>
      <c r="F815" s="8">
        <f t="shared" si="65"/>
        <v>-50815</v>
      </c>
      <c r="G815" s="28">
        <f>IF(F815&lt;0,'Le jeu'!$E$7*INT(Calculatrice!F815/1000),0)</f>
        <v>0</v>
      </c>
      <c r="H815" s="8">
        <f t="shared" si="66"/>
        <v>-50815</v>
      </c>
      <c r="I815" s="28"/>
      <c r="J815" s="2">
        <f t="shared" si="67"/>
        <v>-50815</v>
      </c>
      <c r="K815" s="28">
        <f t="shared" si="64"/>
        <v>-50815</v>
      </c>
    </row>
    <row r="816" spans="1:11" x14ac:dyDescent="0.25">
      <c r="A816" s="3">
        <f>'Données brutes'!A812+'Données brutes'!B812</f>
        <v>43148.875</v>
      </c>
      <c r="B816" s="2">
        <f>'Données brutes'!C812*$E$2</f>
        <v>64950</v>
      </c>
      <c r="C816" s="8">
        <f>'Données brutes'!J812*Calculatrice!$C$2+'Données brutes'!K812*Calculatrice!$B$2+'Données brutes'!L812+'Données brutes'!N812*Calculatrice!$D$2</f>
        <v>13736</v>
      </c>
      <c r="D816" s="2">
        <f t="shared" si="63"/>
        <v>-51214</v>
      </c>
      <c r="E816" s="8">
        <f>IF(ABS(D816)&lt;'Le jeu'!$E$6*1000,D816,SIGN(D816)*'Le jeu'!$E$6*1000)</f>
        <v>0</v>
      </c>
      <c r="F816" s="8">
        <f t="shared" si="65"/>
        <v>-51214</v>
      </c>
      <c r="G816" s="28">
        <f>IF(F816&lt;0,'Le jeu'!$E$7*INT(Calculatrice!F816/1000),0)</f>
        <v>0</v>
      </c>
      <c r="H816" s="8">
        <f t="shared" si="66"/>
        <v>-51214</v>
      </c>
      <c r="I816" s="28"/>
      <c r="J816" s="2">
        <f t="shared" si="67"/>
        <v>-51214</v>
      </c>
      <c r="K816" s="28">
        <f t="shared" si="64"/>
        <v>-51214</v>
      </c>
    </row>
    <row r="817" spans="1:11" x14ac:dyDescent="0.25">
      <c r="A817" s="3">
        <f>'Données brutes'!A813+'Données brutes'!B813</f>
        <v>43148.895833333336</v>
      </c>
      <c r="B817" s="2">
        <f>'Données brutes'!C813*$E$2</f>
        <v>64026</v>
      </c>
      <c r="C817" s="8">
        <f>'Données brutes'!J813*Calculatrice!$C$2+'Données brutes'!K813*Calculatrice!$B$2+'Données brutes'!L813+'Données brutes'!N813*Calculatrice!$D$2</f>
        <v>12582</v>
      </c>
      <c r="D817" s="2">
        <f t="shared" si="63"/>
        <v>-51444</v>
      </c>
      <c r="E817" s="8">
        <f>IF(ABS(D817)&lt;'Le jeu'!$E$6*1000,D817,SIGN(D817)*'Le jeu'!$E$6*1000)</f>
        <v>0</v>
      </c>
      <c r="F817" s="8">
        <f t="shared" si="65"/>
        <v>-51444</v>
      </c>
      <c r="G817" s="28">
        <f>IF(F817&lt;0,'Le jeu'!$E$7*INT(Calculatrice!F817/1000),0)</f>
        <v>0</v>
      </c>
      <c r="H817" s="8">
        <f t="shared" si="66"/>
        <v>-51444</v>
      </c>
      <c r="I817" s="28"/>
      <c r="J817" s="2">
        <f t="shared" si="67"/>
        <v>-51444</v>
      </c>
      <c r="K817" s="28">
        <f t="shared" si="64"/>
        <v>-51444</v>
      </c>
    </row>
    <row r="818" spans="1:11" x14ac:dyDescent="0.25">
      <c r="A818" s="3">
        <f>'Données brutes'!A814+'Données brutes'!B814</f>
        <v>43148.916666666664</v>
      </c>
      <c r="B818" s="2">
        <f>'Données brutes'!C814*$E$2</f>
        <v>63052</v>
      </c>
      <c r="C818" s="8">
        <f>'Données brutes'!J814*Calculatrice!$C$2+'Données brutes'!K814*Calculatrice!$B$2+'Données brutes'!L814+'Données brutes'!N814*Calculatrice!$D$2</f>
        <v>11590</v>
      </c>
      <c r="D818" s="2">
        <f t="shared" si="63"/>
        <v>-51462</v>
      </c>
      <c r="E818" s="8">
        <f>IF(ABS(D818)&lt;'Le jeu'!$E$6*1000,D818,SIGN(D818)*'Le jeu'!$E$6*1000)</f>
        <v>0</v>
      </c>
      <c r="F818" s="8">
        <f t="shared" si="65"/>
        <v>-51462</v>
      </c>
      <c r="G818" s="28">
        <f>IF(F818&lt;0,'Le jeu'!$E$7*INT(Calculatrice!F818/1000),0)</f>
        <v>0</v>
      </c>
      <c r="H818" s="8">
        <f t="shared" si="66"/>
        <v>-51462</v>
      </c>
      <c r="I818" s="28"/>
      <c r="J818" s="2">
        <f t="shared" si="67"/>
        <v>-51462</v>
      </c>
      <c r="K818" s="28">
        <f t="shared" si="64"/>
        <v>-51462</v>
      </c>
    </row>
    <row r="819" spans="1:11" x14ac:dyDescent="0.25">
      <c r="A819" s="3">
        <f>'Données brutes'!A815+'Données brutes'!B815</f>
        <v>43148.9375</v>
      </c>
      <c r="B819" s="2">
        <f>'Données brutes'!C815*$E$2</f>
        <v>64129</v>
      </c>
      <c r="C819" s="8">
        <f>'Données brutes'!J815*Calculatrice!$C$2+'Données brutes'!K815*Calculatrice!$B$2+'Données brutes'!L815+'Données brutes'!N815*Calculatrice!$D$2</f>
        <v>11241</v>
      </c>
      <c r="D819" s="2">
        <f t="shared" si="63"/>
        <v>-52888</v>
      </c>
      <c r="E819" s="8">
        <f>IF(ABS(D819)&lt;'Le jeu'!$E$6*1000,D819,SIGN(D819)*'Le jeu'!$E$6*1000)</f>
        <v>0</v>
      </c>
      <c r="F819" s="8">
        <f t="shared" si="65"/>
        <v>-52888</v>
      </c>
      <c r="G819" s="28">
        <f>IF(F819&lt;0,'Le jeu'!$E$7*INT(Calculatrice!F819/1000),0)</f>
        <v>0</v>
      </c>
      <c r="H819" s="8">
        <f t="shared" si="66"/>
        <v>-52888</v>
      </c>
      <c r="I819" s="28"/>
      <c r="J819" s="2">
        <f t="shared" si="67"/>
        <v>-52888</v>
      </c>
      <c r="K819" s="28">
        <f t="shared" si="64"/>
        <v>-52888</v>
      </c>
    </row>
    <row r="820" spans="1:11" x14ac:dyDescent="0.25">
      <c r="A820" s="3">
        <f>'Données brutes'!A816+'Données brutes'!B816</f>
        <v>43148.958333333336</v>
      </c>
      <c r="B820" s="2">
        <f>'Données brutes'!C816*$E$2</f>
        <v>67285</v>
      </c>
      <c r="C820" s="8">
        <f>'Données brutes'!J816*Calculatrice!$C$2+'Données brutes'!K816*Calculatrice!$B$2+'Données brutes'!L816+'Données brutes'!N816*Calculatrice!$D$2</f>
        <v>13036</v>
      </c>
      <c r="D820" s="2">
        <f t="shared" si="63"/>
        <v>-54249</v>
      </c>
      <c r="E820" s="8">
        <f>IF(ABS(D820)&lt;'Le jeu'!$E$6*1000,D820,SIGN(D820)*'Le jeu'!$E$6*1000)</f>
        <v>0</v>
      </c>
      <c r="F820" s="8">
        <f t="shared" si="65"/>
        <v>-54249</v>
      </c>
      <c r="G820" s="28">
        <f>IF(F820&lt;0,'Le jeu'!$E$7*INT(Calculatrice!F820/1000),0)</f>
        <v>0</v>
      </c>
      <c r="H820" s="8">
        <f t="shared" si="66"/>
        <v>-54249</v>
      </c>
      <c r="I820" s="28"/>
      <c r="J820" s="2">
        <f t="shared" si="67"/>
        <v>-54249</v>
      </c>
      <c r="K820" s="28">
        <f t="shared" si="64"/>
        <v>-54249</v>
      </c>
    </row>
    <row r="821" spans="1:11" x14ac:dyDescent="0.25">
      <c r="A821" s="3">
        <f>'Données brutes'!A817+'Données brutes'!B817</f>
        <v>43148.979166666664</v>
      </c>
      <c r="B821" s="2">
        <f>'Données brutes'!C817*$E$2</f>
        <v>66880</v>
      </c>
      <c r="C821" s="8">
        <f>'Données brutes'!J817*Calculatrice!$C$2+'Données brutes'!K817*Calculatrice!$B$2+'Données brutes'!L817+'Données brutes'!N817*Calculatrice!$D$2</f>
        <v>12166</v>
      </c>
      <c r="D821" s="2">
        <f t="shared" si="63"/>
        <v>-54714</v>
      </c>
      <c r="E821" s="8">
        <f>IF(ABS(D821)&lt;'Le jeu'!$E$6*1000,D821,SIGN(D821)*'Le jeu'!$E$6*1000)</f>
        <v>0</v>
      </c>
      <c r="F821" s="8">
        <f t="shared" si="65"/>
        <v>-54714</v>
      </c>
      <c r="G821" s="28">
        <f>IF(F821&lt;0,'Le jeu'!$E$7*INT(Calculatrice!F821/1000),0)</f>
        <v>0</v>
      </c>
      <c r="H821" s="8">
        <f t="shared" si="66"/>
        <v>-54714</v>
      </c>
      <c r="I821" s="28"/>
      <c r="J821" s="2">
        <f t="shared" si="67"/>
        <v>-54714</v>
      </c>
      <c r="K821" s="28">
        <f t="shared" si="64"/>
        <v>-54714</v>
      </c>
    </row>
    <row r="822" spans="1:11" x14ac:dyDescent="0.25">
      <c r="A822" s="3">
        <f>'Données brutes'!A818+'Données brutes'!B818</f>
        <v>43149</v>
      </c>
      <c r="B822" s="2">
        <f>'Données brutes'!C818*$E$2</f>
        <v>67473</v>
      </c>
      <c r="C822" s="8">
        <f>'Données brutes'!J818*Calculatrice!$C$2+'Données brutes'!K818*Calculatrice!$B$2+'Données brutes'!L818+'Données brutes'!N818*Calculatrice!$D$2</f>
        <v>12369</v>
      </c>
      <c r="D822" s="2">
        <f t="shared" si="63"/>
        <v>-55104</v>
      </c>
      <c r="E822" s="8">
        <f>IF(ABS(D822)&lt;'Le jeu'!$E$6*1000,D822,SIGN(D822)*'Le jeu'!$E$6*1000)</f>
        <v>0</v>
      </c>
      <c r="F822" s="8">
        <f t="shared" si="65"/>
        <v>-55104</v>
      </c>
      <c r="G822" s="28">
        <f>IF(F822&lt;0,'Le jeu'!$E$7*INT(Calculatrice!F822/1000),0)</f>
        <v>0</v>
      </c>
      <c r="H822" s="8">
        <f t="shared" si="66"/>
        <v>-55104</v>
      </c>
      <c r="I822" s="28"/>
      <c r="J822" s="2">
        <f t="shared" si="67"/>
        <v>-55104</v>
      </c>
      <c r="K822" s="28">
        <f t="shared" si="64"/>
        <v>-55104</v>
      </c>
    </row>
    <row r="823" spans="1:11" x14ac:dyDescent="0.25">
      <c r="A823" s="3">
        <f>'Données brutes'!A819+'Données brutes'!B819</f>
        <v>43149.020833333336</v>
      </c>
      <c r="B823" s="2">
        <f>'Données brutes'!C819*$E$2</f>
        <v>65983</v>
      </c>
      <c r="C823" s="8">
        <f>'Données brutes'!J819*Calculatrice!$C$2+'Données brutes'!K819*Calculatrice!$B$2+'Données brutes'!L819+'Données brutes'!N819*Calculatrice!$D$2</f>
        <v>11973</v>
      </c>
      <c r="D823" s="2">
        <f t="shared" si="63"/>
        <v>-54010</v>
      </c>
      <c r="E823" s="8">
        <f>IF(ABS(D823)&lt;'Le jeu'!$E$6*1000,D823,SIGN(D823)*'Le jeu'!$E$6*1000)</f>
        <v>0</v>
      </c>
      <c r="F823" s="8">
        <f t="shared" si="65"/>
        <v>-54010</v>
      </c>
      <c r="G823" s="28">
        <f>IF(F823&lt;0,'Le jeu'!$E$7*INT(Calculatrice!F823/1000),0)</f>
        <v>0</v>
      </c>
      <c r="H823" s="8">
        <f t="shared" si="66"/>
        <v>-54010</v>
      </c>
      <c r="I823" s="28"/>
      <c r="J823" s="2">
        <f t="shared" si="67"/>
        <v>-54010</v>
      </c>
      <c r="K823" s="28">
        <f t="shared" si="64"/>
        <v>-54010</v>
      </c>
    </row>
    <row r="824" spans="1:11" x14ac:dyDescent="0.25">
      <c r="A824" s="3">
        <f>'Données brutes'!A820+'Données brutes'!B820</f>
        <v>43149.041666666664</v>
      </c>
      <c r="B824" s="2">
        <f>'Données brutes'!C820*$E$2</f>
        <v>63410</v>
      </c>
      <c r="C824" s="8">
        <f>'Données brutes'!J820*Calculatrice!$C$2+'Données brutes'!K820*Calculatrice!$B$2+'Données brutes'!L820+'Données brutes'!N820*Calculatrice!$D$2</f>
        <v>11364</v>
      </c>
      <c r="D824" s="2">
        <f t="shared" si="63"/>
        <v>-52046</v>
      </c>
      <c r="E824" s="8">
        <f>IF(ABS(D824)&lt;'Le jeu'!$E$6*1000,D824,SIGN(D824)*'Le jeu'!$E$6*1000)</f>
        <v>0</v>
      </c>
      <c r="F824" s="8">
        <f t="shared" si="65"/>
        <v>-52046</v>
      </c>
      <c r="G824" s="28">
        <f>IF(F824&lt;0,'Le jeu'!$E$7*INT(Calculatrice!F824/1000),0)</f>
        <v>0</v>
      </c>
      <c r="H824" s="8">
        <f t="shared" si="66"/>
        <v>-52046</v>
      </c>
      <c r="I824" s="28"/>
      <c r="J824" s="2">
        <f t="shared" si="67"/>
        <v>-52046</v>
      </c>
      <c r="K824" s="28">
        <f t="shared" si="64"/>
        <v>-52046</v>
      </c>
    </row>
    <row r="825" spans="1:11" x14ac:dyDescent="0.25">
      <c r="A825" s="3">
        <f>'Données brutes'!A821+'Données brutes'!B821</f>
        <v>43149.0625</v>
      </c>
      <c r="B825" s="2">
        <f>'Données brutes'!C821*$E$2</f>
        <v>63066</v>
      </c>
      <c r="C825" s="8">
        <f>'Données brutes'!J821*Calculatrice!$C$2+'Données brutes'!K821*Calculatrice!$B$2+'Données brutes'!L821+'Données brutes'!N821*Calculatrice!$D$2</f>
        <v>11282</v>
      </c>
      <c r="D825" s="2">
        <f t="shared" si="63"/>
        <v>-51784</v>
      </c>
      <c r="E825" s="8">
        <f>IF(ABS(D825)&lt;'Le jeu'!$E$6*1000,D825,SIGN(D825)*'Le jeu'!$E$6*1000)</f>
        <v>0</v>
      </c>
      <c r="F825" s="8">
        <f t="shared" si="65"/>
        <v>-51784</v>
      </c>
      <c r="G825" s="28">
        <f>IF(F825&lt;0,'Le jeu'!$E$7*INT(Calculatrice!F825/1000),0)</f>
        <v>0</v>
      </c>
      <c r="H825" s="8">
        <f t="shared" si="66"/>
        <v>-51784</v>
      </c>
      <c r="I825" s="28"/>
      <c r="J825" s="2">
        <f t="shared" si="67"/>
        <v>-51784</v>
      </c>
      <c r="K825" s="28">
        <f t="shared" si="64"/>
        <v>-51784</v>
      </c>
    </row>
    <row r="826" spans="1:11" x14ac:dyDescent="0.25">
      <c r="A826" s="3">
        <f>'Données brutes'!A822+'Données brutes'!B822</f>
        <v>43149.083333333336</v>
      </c>
      <c r="B826" s="2">
        <f>'Données brutes'!C822*$E$2</f>
        <v>62507</v>
      </c>
      <c r="C826" s="8">
        <f>'Données brutes'!J822*Calculatrice!$C$2+'Données brutes'!K822*Calculatrice!$B$2+'Données brutes'!L822+'Données brutes'!N822*Calculatrice!$D$2</f>
        <v>11092</v>
      </c>
      <c r="D826" s="2">
        <f t="shared" si="63"/>
        <v>-51415</v>
      </c>
      <c r="E826" s="8">
        <f>IF(ABS(D826)&lt;'Le jeu'!$E$6*1000,D826,SIGN(D826)*'Le jeu'!$E$6*1000)</f>
        <v>0</v>
      </c>
      <c r="F826" s="8">
        <f t="shared" si="65"/>
        <v>-51415</v>
      </c>
      <c r="G826" s="28">
        <f>IF(F826&lt;0,'Le jeu'!$E$7*INT(Calculatrice!F826/1000),0)</f>
        <v>0</v>
      </c>
      <c r="H826" s="8">
        <f t="shared" si="66"/>
        <v>-51415</v>
      </c>
      <c r="I826" s="28"/>
      <c r="J826" s="2">
        <f t="shared" si="67"/>
        <v>-51415</v>
      </c>
      <c r="K826" s="28">
        <f t="shared" si="64"/>
        <v>-51415</v>
      </c>
    </row>
    <row r="827" spans="1:11" x14ac:dyDescent="0.25">
      <c r="A827" s="3">
        <f>'Données brutes'!A823+'Données brutes'!B823</f>
        <v>43149.104166666664</v>
      </c>
      <c r="B827" s="2">
        <f>'Données brutes'!C823*$E$2</f>
        <v>61961</v>
      </c>
      <c r="C827" s="8">
        <f>'Données brutes'!J823*Calculatrice!$C$2+'Données brutes'!K823*Calculatrice!$B$2+'Données brutes'!L823+'Données brutes'!N823*Calculatrice!$D$2</f>
        <v>11148</v>
      </c>
      <c r="D827" s="2">
        <f t="shared" si="63"/>
        <v>-50813</v>
      </c>
      <c r="E827" s="8">
        <f>IF(ABS(D827)&lt;'Le jeu'!$E$6*1000,D827,SIGN(D827)*'Le jeu'!$E$6*1000)</f>
        <v>0</v>
      </c>
      <c r="F827" s="8">
        <f t="shared" si="65"/>
        <v>-50813</v>
      </c>
      <c r="G827" s="28">
        <f>IF(F827&lt;0,'Le jeu'!$E$7*INT(Calculatrice!F827/1000),0)</f>
        <v>0</v>
      </c>
      <c r="H827" s="8">
        <f t="shared" si="66"/>
        <v>-50813</v>
      </c>
      <c r="I827" s="28"/>
      <c r="J827" s="2">
        <f t="shared" si="67"/>
        <v>-50813</v>
      </c>
      <c r="K827" s="28">
        <f t="shared" si="64"/>
        <v>-50813</v>
      </c>
    </row>
    <row r="828" spans="1:11" x14ac:dyDescent="0.25">
      <c r="A828" s="3">
        <f>'Données brutes'!A824+'Données brutes'!B824</f>
        <v>43149.125</v>
      </c>
      <c r="B828" s="2">
        <f>'Données brutes'!C824*$E$2</f>
        <v>60086</v>
      </c>
      <c r="C828" s="8">
        <f>'Données brutes'!J824*Calculatrice!$C$2+'Données brutes'!K824*Calculatrice!$B$2+'Données brutes'!L824+'Données brutes'!N824*Calculatrice!$D$2</f>
        <v>11020</v>
      </c>
      <c r="D828" s="2">
        <f t="shared" si="63"/>
        <v>-49066</v>
      </c>
      <c r="E828" s="8">
        <f>IF(ABS(D828)&lt;'Le jeu'!$E$6*1000,D828,SIGN(D828)*'Le jeu'!$E$6*1000)</f>
        <v>0</v>
      </c>
      <c r="F828" s="8">
        <f t="shared" si="65"/>
        <v>-49066</v>
      </c>
      <c r="G828" s="28">
        <f>IF(F828&lt;0,'Le jeu'!$E$7*INT(Calculatrice!F828/1000),0)</f>
        <v>0</v>
      </c>
      <c r="H828" s="8">
        <f t="shared" si="66"/>
        <v>-49066</v>
      </c>
      <c r="I828" s="28"/>
      <c r="J828" s="2">
        <f t="shared" si="67"/>
        <v>-49066</v>
      </c>
      <c r="K828" s="28">
        <f t="shared" si="64"/>
        <v>-49066</v>
      </c>
    </row>
    <row r="829" spans="1:11" x14ac:dyDescent="0.25">
      <c r="A829" s="3">
        <f>'Données brutes'!A825+'Données brutes'!B825</f>
        <v>43149.145833333336</v>
      </c>
      <c r="B829" s="2">
        <f>'Données brutes'!C825*$E$2</f>
        <v>58828</v>
      </c>
      <c r="C829" s="8">
        <f>'Données brutes'!J825*Calculatrice!$C$2+'Données brutes'!K825*Calculatrice!$B$2+'Données brutes'!L825+'Données brutes'!N825*Calculatrice!$D$2</f>
        <v>11277</v>
      </c>
      <c r="D829" s="2">
        <f t="shared" si="63"/>
        <v>-47551</v>
      </c>
      <c r="E829" s="8">
        <f>IF(ABS(D829)&lt;'Le jeu'!$E$6*1000,D829,SIGN(D829)*'Le jeu'!$E$6*1000)</f>
        <v>0</v>
      </c>
      <c r="F829" s="8">
        <f t="shared" si="65"/>
        <v>-47551</v>
      </c>
      <c r="G829" s="28">
        <f>IF(F829&lt;0,'Le jeu'!$E$7*INT(Calculatrice!F829/1000),0)</f>
        <v>0</v>
      </c>
      <c r="H829" s="8">
        <f t="shared" si="66"/>
        <v>-47551</v>
      </c>
      <c r="I829" s="28"/>
      <c r="J829" s="2">
        <f t="shared" si="67"/>
        <v>-47551</v>
      </c>
      <c r="K829" s="28">
        <f t="shared" si="64"/>
        <v>-47551</v>
      </c>
    </row>
    <row r="830" spans="1:11" x14ac:dyDescent="0.25">
      <c r="A830" s="3">
        <f>'Données brutes'!A826+'Données brutes'!B826</f>
        <v>43149.166666666664</v>
      </c>
      <c r="B830" s="2">
        <f>'Données brutes'!C826*$E$2</f>
        <v>57651</v>
      </c>
      <c r="C830" s="8">
        <f>'Données brutes'!J826*Calculatrice!$C$2+'Données brutes'!K826*Calculatrice!$B$2+'Données brutes'!L826+'Données brutes'!N826*Calculatrice!$D$2</f>
        <v>10551</v>
      </c>
      <c r="D830" s="2">
        <f t="shared" si="63"/>
        <v>-47100</v>
      </c>
      <c r="E830" s="8">
        <f>IF(ABS(D830)&lt;'Le jeu'!$E$6*1000,D830,SIGN(D830)*'Le jeu'!$E$6*1000)</f>
        <v>0</v>
      </c>
      <c r="F830" s="8">
        <f t="shared" si="65"/>
        <v>-47100</v>
      </c>
      <c r="G830" s="28">
        <f>IF(F830&lt;0,'Le jeu'!$E$7*INT(Calculatrice!F830/1000),0)</f>
        <v>0</v>
      </c>
      <c r="H830" s="8">
        <f t="shared" si="66"/>
        <v>-47100</v>
      </c>
      <c r="I830" s="28"/>
      <c r="J830" s="2">
        <f t="shared" si="67"/>
        <v>-47100</v>
      </c>
      <c r="K830" s="28">
        <f t="shared" si="64"/>
        <v>-47100</v>
      </c>
    </row>
    <row r="831" spans="1:11" x14ac:dyDescent="0.25">
      <c r="A831" s="3">
        <f>'Données brutes'!A827+'Données brutes'!B827</f>
        <v>43149.1875</v>
      </c>
      <c r="B831" s="2">
        <f>'Données brutes'!C827*$E$2</f>
        <v>57096</v>
      </c>
      <c r="C831" s="8">
        <f>'Données brutes'!J827*Calculatrice!$C$2+'Données brutes'!K827*Calculatrice!$B$2+'Données brutes'!L827+'Données brutes'!N827*Calculatrice!$D$2</f>
        <v>10593</v>
      </c>
      <c r="D831" s="2">
        <f t="shared" si="63"/>
        <v>-46503</v>
      </c>
      <c r="E831" s="8">
        <f>IF(ABS(D831)&lt;'Le jeu'!$E$6*1000,D831,SIGN(D831)*'Le jeu'!$E$6*1000)</f>
        <v>0</v>
      </c>
      <c r="F831" s="8">
        <f t="shared" si="65"/>
        <v>-46503</v>
      </c>
      <c r="G831" s="28">
        <f>IF(F831&lt;0,'Le jeu'!$E$7*INT(Calculatrice!F831/1000),0)</f>
        <v>0</v>
      </c>
      <c r="H831" s="8">
        <f t="shared" si="66"/>
        <v>-46503</v>
      </c>
      <c r="I831" s="28"/>
      <c r="J831" s="2">
        <f t="shared" si="67"/>
        <v>-46503</v>
      </c>
      <c r="K831" s="28">
        <f t="shared" si="64"/>
        <v>-46503</v>
      </c>
    </row>
    <row r="832" spans="1:11" x14ac:dyDescent="0.25">
      <c r="A832" s="3">
        <f>'Données brutes'!A828+'Données brutes'!B828</f>
        <v>43149.208333333336</v>
      </c>
      <c r="B832" s="2">
        <f>'Données brutes'!C828*$E$2</f>
        <v>56790</v>
      </c>
      <c r="C832" s="8">
        <f>'Données brutes'!J828*Calculatrice!$C$2+'Données brutes'!K828*Calculatrice!$B$2+'Données brutes'!L828+'Données brutes'!N828*Calculatrice!$D$2</f>
        <v>10451</v>
      </c>
      <c r="D832" s="2">
        <f t="shared" si="63"/>
        <v>-46339</v>
      </c>
      <c r="E832" s="8">
        <f>IF(ABS(D832)&lt;'Le jeu'!$E$6*1000,D832,SIGN(D832)*'Le jeu'!$E$6*1000)</f>
        <v>0</v>
      </c>
      <c r="F832" s="8">
        <f t="shared" si="65"/>
        <v>-46339</v>
      </c>
      <c r="G832" s="28">
        <f>IF(F832&lt;0,'Le jeu'!$E$7*INT(Calculatrice!F832/1000),0)</f>
        <v>0</v>
      </c>
      <c r="H832" s="8">
        <f t="shared" si="66"/>
        <v>-46339</v>
      </c>
      <c r="I832" s="28"/>
      <c r="J832" s="2">
        <f t="shared" si="67"/>
        <v>-46339</v>
      </c>
      <c r="K832" s="28">
        <f t="shared" si="64"/>
        <v>-46339</v>
      </c>
    </row>
    <row r="833" spans="1:11" x14ac:dyDescent="0.25">
      <c r="A833" s="3">
        <f>'Données brutes'!A829+'Données brutes'!B829</f>
        <v>43149.229166666664</v>
      </c>
      <c r="B833" s="2">
        <f>'Données brutes'!C829*$E$2</f>
        <v>57278</v>
      </c>
      <c r="C833" s="8">
        <f>'Données brutes'!J829*Calculatrice!$C$2+'Données brutes'!K829*Calculatrice!$B$2+'Données brutes'!L829+'Données brutes'!N829*Calculatrice!$D$2</f>
        <v>10716</v>
      </c>
      <c r="D833" s="2">
        <f t="shared" si="63"/>
        <v>-46562</v>
      </c>
      <c r="E833" s="8">
        <f>IF(ABS(D833)&lt;'Le jeu'!$E$6*1000,D833,SIGN(D833)*'Le jeu'!$E$6*1000)</f>
        <v>0</v>
      </c>
      <c r="F833" s="8">
        <f t="shared" si="65"/>
        <v>-46562</v>
      </c>
      <c r="G833" s="28">
        <f>IF(F833&lt;0,'Le jeu'!$E$7*INT(Calculatrice!F833/1000),0)</f>
        <v>0</v>
      </c>
      <c r="H833" s="8">
        <f t="shared" si="66"/>
        <v>-46562</v>
      </c>
      <c r="I833" s="28"/>
      <c r="J833" s="2">
        <f t="shared" si="67"/>
        <v>-46562</v>
      </c>
      <c r="K833" s="28">
        <f t="shared" si="64"/>
        <v>-46562</v>
      </c>
    </row>
    <row r="834" spans="1:11" x14ac:dyDescent="0.25">
      <c r="A834" s="3">
        <f>'Données brutes'!A830+'Données brutes'!B830</f>
        <v>43149.25</v>
      </c>
      <c r="B834" s="2">
        <f>'Données brutes'!C830*$E$2</f>
        <v>57546</v>
      </c>
      <c r="C834" s="8">
        <f>'Données brutes'!J830*Calculatrice!$C$2+'Données brutes'!K830*Calculatrice!$B$2+'Données brutes'!L830+'Données brutes'!N830*Calculatrice!$D$2</f>
        <v>10868</v>
      </c>
      <c r="D834" s="2">
        <f t="shared" si="63"/>
        <v>-46678</v>
      </c>
      <c r="E834" s="8">
        <f>IF(ABS(D834)&lt;'Le jeu'!$E$6*1000,D834,SIGN(D834)*'Le jeu'!$E$6*1000)</f>
        <v>0</v>
      </c>
      <c r="F834" s="8">
        <f t="shared" si="65"/>
        <v>-46678</v>
      </c>
      <c r="G834" s="28">
        <f>IF(F834&lt;0,'Le jeu'!$E$7*INT(Calculatrice!F834/1000),0)</f>
        <v>0</v>
      </c>
      <c r="H834" s="8">
        <f t="shared" si="66"/>
        <v>-46678</v>
      </c>
      <c r="I834" s="28"/>
      <c r="J834" s="2">
        <f t="shared" si="67"/>
        <v>-46678</v>
      </c>
      <c r="K834" s="28">
        <f t="shared" si="64"/>
        <v>-46678</v>
      </c>
    </row>
    <row r="835" spans="1:11" x14ac:dyDescent="0.25">
      <c r="A835" s="3">
        <f>'Données brutes'!A831+'Données brutes'!B831</f>
        <v>43149.270833333336</v>
      </c>
      <c r="B835" s="2">
        <f>'Données brutes'!C831*$E$2</f>
        <v>58587</v>
      </c>
      <c r="C835" s="8">
        <f>'Données brutes'!J831*Calculatrice!$C$2+'Données brutes'!K831*Calculatrice!$B$2+'Données brutes'!L831+'Données brutes'!N831*Calculatrice!$D$2</f>
        <v>11077</v>
      </c>
      <c r="D835" s="2">
        <f t="shared" si="63"/>
        <v>-47510</v>
      </c>
      <c r="E835" s="8">
        <f>IF(ABS(D835)&lt;'Le jeu'!$E$6*1000,D835,SIGN(D835)*'Le jeu'!$E$6*1000)</f>
        <v>0</v>
      </c>
      <c r="F835" s="8">
        <f t="shared" si="65"/>
        <v>-47510</v>
      </c>
      <c r="G835" s="28">
        <f>IF(F835&lt;0,'Le jeu'!$E$7*INT(Calculatrice!F835/1000),0)</f>
        <v>0</v>
      </c>
      <c r="H835" s="8">
        <f t="shared" si="66"/>
        <v>-47510</v>
      </c>
      <c r="I835" s="28"/>
      <c r="J835" s="2">
        <f t="shared" si="67"/>
        <v>-47510</v>
      </c>
      <c r="K835" s="28">
        <f t="shared" si="64"/>
        <v>-47510</v>
      </c>
    </row>
    <row r="836" spans="1:11" x14ac:dyDescent="0.25">
      <c r="A836" s="3">
        <f>'Données brutes'!A832+'Données brutes'!B832</f>
        <v>43149.291666666664</v>
      </c>
      <c r="B836" s="2">
        <f>'Données brutes'!C832*$E$2</f>
        <v>58958</v>
      </c>
      <c r="C836" s="8">
        <f>'Données brutes'!J832*Calculatrice!$C$2+'Données brutes'!K832*Calculatrice!$B$2+'Données brutes'!L832+'Données brutes'!N832*Calculatrice!$D$2</f>
        <v>11363</v>
      </c>
      <c r="D836" s="2">
        <f t="shared" si="63"/>
        <v>-47595</v>
      </c>
      <c r="E836" s="8">
        <f>IF(ABS(D836)&lt;'Le jeu'!$E$6*1000,D836,SIGN(D836)*'Le jeu'!$E$6*1000)</f>
        <v>0</v>
      </c>
      <c r="F836" s="8">
        <f t="shared" si="65"/>
        <v>-47595</v>
      </c>
      <c r="G836" s="28">
        <f>IF(F836&lt;0,'Le jeu'!$E$7*INT(Calculatrice!F836/1000),0)</f>
        <v>0</v>
      </c>
      <c r="H836" s="8">
        <f t="shared" si="66"/>
        <v>-47595</v>
      </c>
      <c r="I836" s="28"/>
      <c r="J836" s="2">
        <f t="shared" si="67"/>
        <v>-47595</v>
      </c>
      <c r="K836" s="28">
        <f t="shared" si="64"/>
        <v>-47595</v>
      </c>
    </row>
    <row r="837" spans="1:11" x14ac:dyDescent="0.25">
      <c r="A837" s="3">
        <f>'Données brutes'!A833+'Données brutes'!B833</f>
        <v>43149.3125</v>
      </c>
      <c r="B837" s="2">
        <f>'Données brutes'!C833*$E$2</f>
        <v>59670</v>
      </c>
      <c r="C837" s="8">
        <f>'Données brutes'!J833*Calculatrice!$C$2+'Données brutes'!K833*Calculatrice!$B$2+'Données brutes'!L833+'Données brutes'!N833*Calculatrice!$D$2</f>
        <v>11427</v>
      </c>
      <c r="D837" s="2">
        <f t="shared" si="63"/>
        <v>-48243</v>
      </c>
      <c r="E837" s="8">
        <f>IF(ABS(D837)&lt;'Le jeu'!$E$6*1000,D837,SIGN(D837)*'Le jeu'!$E$6*1000)</f>
        <v>0</v>
      </c>
      <c r="F837" s="8">
        <f t="shared" si="65"/>
        <v>-48243</v>
      </c>
      <c r="G837" s="28">
        <f>IF(F837&lt;0,'Le jeu'!$E$7*INT(Calculatrice!F837/1000),0)</f>
        <v>0</v>
      </c>
      <c r="H837" s="8">
        <f t="shared" si="66"/>
        <v>-48243</v>
      </c>
      <c r="I837" s="28"/>
      <c r="J837" s="2">
        <f t="shared" si="67"/>
        <v>-48243</v>
      </c>
      <c r="K837" s="28">
        <f t="shared" si="64"/>
        <v>-48243</v>
      </c>
    </row>
    <row r="838" spans="1:11" x14ac:dyDescent="0.25">
      <c r="A838" s="3">
        <f>'Données brutes'!A834+'Données brutes'!B834</f>
        <v>43149.333333333336</v>
      </c>
      <c r="B838" s="2">
        <f>'Données brutes'!C834*$E$2</f>
        <v>59753</v>
      </c>
      <c r="C838" s="8">
        <f>'Données brutes'!J834*Calculatrice!$C$2+'Données brutes'!K834*Calculatrice!$B$2+'Données brutes'!L834+'Données brutes'!N834*Calculatrice!$D$2</f>
        <v>11479</v>
      </c>
      <c r="D838" s="2">
        <f t="shared" si="63"/>
        <v>-48274</v>
      </c>
      <c r="E838" s="8">
        <f>IF(ABS(D838)&lt;'Le jeu'!$E$6*1000,D838,SIGN(D838)*'Le jeu'!$E$6*1000)</f>
        <v>0</v>
      </c>
      <c r="F838" s="8">
        <f t="shared" si="65"/>
        <v>-48274</v>
      </c>
      <c r="G838" s="28">
        <f>IF(F838&lt;0,'Le jeu'!$E$7*INT(Calculatrice!F838/1000),0)</f>
        <v>0</v>
      </c>
      <c r="H838" s="8">
        <f t="shared" si="66"/>
        <v>-48274</v>
      </c>
      <c r="I838" s="28"/>
      <c r="J838" s="2">
        <f t="shared" si="67"/>
        <v>-48274</v>
      </c>
      <c r="K838" s="28">
        <f t="shared" si="64"/>
        <v>-48274</v>
      </c>
    </row>
    <row r="839" spans="1:11" x14ac:dyDescent="0.25">
      <c r="A839" s="3">
        <f>'Données brutes'!A835+'Données brutes'!B835</f>
        <v>43149.354166666664</v>
      </c>
      <c r="B839" s="2">
        <f>'Données brutes'!C835*$E$2</f>
        <v>60963</v>
      </c>
      <c r="C839" s="8">
        <f>'Données brutes'!J835*Calculatrice!$C$2+'Données brutes'!K835*Calculatrice!$B$2+'Données brutes'!L835+'Données brutes'!N835*Calculatrice!$D$2</f>
        <v>12197</v>
      </c>
      <c r="D839" s="2">
        <f t="shared" ref="D839:D902" si="68">-(B839-C839)</f>
        <v>-48766</v>
      </c>
      <c r="E839" s="8">
        <f>IF(ABS(D839)&lt;'Le jeu'!$E$6*1000,D839,SIGN(D839)*'Le jeu'!$E$6*1000)</f>
        <v>0</v>
      </c>
      <c r="F839" s="8">
        <f t="shared" si="65"/>
        <v>-48766</v>
      </c>
      <c r="G839" s="28">
        <f>IF(F839&lt;0,'Le jeu'!$E$7*INT(Calculatrice!F839/1000),0)</f>
        <v>0</v>
      </c>
      <c r="H839" s="8">
        <f t="shared" si="66"/>
        <v>-48766</v>
      </c>
      <c r="I839" s="28"/>
      <c r="J839" s="2">
        <f t="shared" si="67"/>
        <v>-48766</v>
      </c>
      <c r="K839" s="28">
        <f t="shared" ref="K839:K902" si="69">IF(J839&lt;0,J839,0)</f>
        <v>-48766</v>
      </c>
    </row>
    <row r="840" spans="1:11" x14ac:dyDescent="0.25">
      <c r="A840" s="3">
        <f>'Données brutes'!A836+'Données brutes'!B836</f>
        <v>43149.375</v>
      </c>
      <c r="B840" s="2">
        <f>'Données brutes'!C836*$E$2</f>
        <v>62296</v>
      </c>
      <c r="C840" s="8">
        <f>'Données brutes'!J836*Calculatrice!$C$2+'Données brutes'!K836*Calculatrice!$B$2+'Données brutes'!L836+'Données brutes'!N836*Calculatrice!$D$2</f>
        <v>12751</v>
      </c>
      <c r="D840" s="2">
        <f t="shared" si="68"/>
        <v>-49545</v>
      </c>
      <c r="E840" s="8">
        <f>IF(ABS(D840)&lt;'Le jeu'!$E$6*1000,D840,SIGN(D840)*'Le jeu'!$E$6*1000)</f>
        <v>0</v>
      </c>
      <c r="F840" s="8">
        <f t="shared" si="65"/>
        <v>-49545</v>
      </c>
      <c r="G840" s="28">
        <f>IF(F840&lt;0,'Le jeu'!$E$7*INT(Calculatrice!F840/1000),0)</f>
        <v>0</v>
      </c>
      <c r="H840" s="8">
        <f t="shared" si="66"/>
        <v>-49545</v>
      </c>
      <c r="I840" s="28"/>
      <c r="J840" s="2">
        <f t="shared" si="67"/>
        <v>-49545</v>
      </c>
      <c r="K840" s="28">
        <f t="shared" si="69"/>
        <v>-49545</v>
      </c>
    </row>
    <row r="841" spans="1:11" x14ac:dyDescent="0.25">
      <c r="A841" s="3">
        <f>'Données brutes'!A837+'Données brutes'!B837</f>
        <v>43149.395833333336</v>
      </c>
      <c r="B841" s="2">
        <f>'Données brutes'!C837*$E$2</f>
        <v>63701</v>
      </c>
      <c r="C841" s="8">
        <f>'Données brutes'!J837*Calculatrice!$C$2+'Données brutes'!K837*Calculatrice!$B$2+'Données brutes'!L837+'Données brutes'!N837*Calculatrice!$D$2</f>
        <v>13297</v>
      </c>
      <c r="D841" s="2">
        <f t="shared" si="68"/>
        <v>-50404</v>
      </c>
      <c r="E841" s="8">
        <f>IF(ABS(D841)&lt;'Le jeu'!$E$6*1000,D841,SIGN(D841)*'Le jeu'!$E$6*1000)</f>
        <v>0</v>
      </c>
      <c r="F841" s="8">
        <f t="shared" si="65"/>
        <v>-50404</v>
      </c>
      <c r="G841" s="28">
        <f>IF(F841&lt;0,'Le jeu'!$E$7*INT(Calculatrice!F841/1000),0)</f>
        <v>0</v>
      </c>
      <c r="H841" s="8">
        <f t="shared" si="66"/>
        <v>-50404</v>
      </c>
      <c r="I841" s="28"/>
      <c r="J841" s="2">
        <f t="shared" si="67"/>
        <v>-50404</v>
      </c>
      <c r="K841" s="28">
        <f t="shared" si="69"/>
        <v>-50404</v>
      </c>
    </row>
    <row r="842" spans="1:11" x14ac:dyDescent="0.25">
      <c r="A842" s="3">
        <f>'Données brutes'!A838+'Données brutes'!B838</f>
        <v>43149.416666666664</v>
      </c>
      <c r="B842" s="2">
        <f>'Données brutes'!C838*$E$2</f>
        <v>64602</v>
      </c>
      <c r="C842" s="8">
        <f>'Données brutes'!J838*Calculatrice!$C$2+'Données brutes'!K838*Calculatrice!$B$2+'Données brutes'!L838+'Données brutes'!N838*Calculatrice!$D$2</f>
        <v>13772</v>
      </c>
      <c r="D842" s="2">
        <f t="shared" si="68"/>
        <v>-50830</v>
      </c>
      <c r="E842" s="8">
        <f>IF(ABS(D842)&lt;'Le jeu'!$E$6*1000,D842,SIGN(D842)*'Le jeu'!$E$6*1000)</f>
        <v>0</v>
      </c>
      <c r="F842" s="8">
        <f t="shared" si="65"/>
        <v>-50830</v>
      </c>
      <c r="G842" s="28">
        <f>IF(F842&lt;0,'Le jeu'!$E$7*INT(Calculatrice!F842/1000),0)</f>
        <v>0</v>
      </c>
      <c r="H842" s="8">
        <f t="shared" si="66"/>
        <v>-50830</v>
      </c>
      <c r="I842" s="28"/>
      <c r="J842" s="2">
        <f t="shared" si="67"/>
        <v>-50830</v>
      </c>
      <c r="K842" s="28">
        <f t="shared" si="69"/>
        <v>-50830</v>
      </c>
    </row>
    <row r="843" spans="1:11" x14ac:dyDescent="0.25">
      <c r="A843" s="3">
        <f>'Données brutes'!A839+'Données brutes'!B839</f>
        <v>43149.4375</v>
      </c>
      <c r="B843" s="2">
        <f>'Données brutes'!C839*$E$2</f>
        <v>65261</v>
      </c>
      <c r="C843" s="8">
        <f>'Données brutes'!J839*Calculatrice!$C$2+'Données brutes'!K839*Calculatrice!$B$2+'Données brutes'!L839+'Données brutes'!N839*Calculatrice!$D$2</f>
        <v>14270</v>
      </c>
      <c r="D843" s="2">
        <f t="shared" si="68"/>
        <v>-50991</v>
      </c>
      <c r="E843" s="8">
        <f>IF(ABS(D843)&lt;'Le jeu'!$E$6*1000,D843,SIGN(D843)*'Le jeu'!$E$6*1000)</f>
        <v>0</v>
      </c>
      <c r="F843" s="8">
        <f t="shared" si="65"/>
        <v>-50991</v>
      </c>
      <c r="G843" s="28">
        <f>IF(F843&lt;0,'Le jeu'!$E$7*INT(Calculatrice!F843/1000),0)</f>
        <v>0</v>
      </c>
      <c r="H843" s="8">
        <f t="shared" si="66"/>
        <v>-50991</v>
      </c>
      <c r="I843" s="28"/>
      <c r="J843" s="2">
        <f t="shared" si="67"/>
        <v>-50991</v>
      </c>
      <c r="K843" s="28">
        <f t="shared" si="69"/>
        <v>-50991</v>
      </c>
    </row>
    <row r="844" spans="1:11" x14ac:dyDescent="0.25">
      <c r="A844" s="3">
        <f>'Données brutes'!A840+'Données brutes'!B840</f>
        <v>43149.458333333336</v>
      </c>
      <c r="B844" s="2">
        <f>'Données brutes'!C840*$E$2</f>
        <v>65650</v>
      </c>
      <c r="C844" s="8">
        <f>'Données brutes'!J840*Calculatrice!$C$2+'Données brutes'!K840*Calculatrice!$B$2+'Données brutes'!L840+'Données brutes'!N840*Calculatrice!$D$2</f>
        <v>14413</v>
      </c>
      <c r="D844" s="2">
        <f t="shared" si="68"/>
        <v>-51237</v>
      </c>
      <c r="E844" s="8">
        <f>IF(ABS(D844)&lt;'Le jeu'!$E$6*1000,D844,SIGN(D844)*'Le jeu'!$E$6*1000)</f>
        <v>0</v>
      </c>
      <c r="F844" s="8">
        <f t="shared" si="65"/>
        <v>-51237</v>
      </c>
      <c r="G844" s="28">
        <f>IF(F844&lt;0,'Le jeu'!$E$7*INT(Calculatrice!F844/1000),0)</f>
        <v>0</v>
      </c>
      <c r="H844" s="8">
        <f t="shared" si="66"/>
        <v>-51237</v>
      </c>
      <c r="I844" s="28"/>
      <c r="J844" s="2">
        <f t="shared" si="67"/>
        <v>-51237</v>
      </c>
      <c r="K844" s="28">
        <f t="shared" si="69"/>
        <v>-51237</v>
      </c>
    </row>
    <row r="845" spans="1:11" x14ac:dyDescent="0.25">
      <c r="A845" s="3">
        <f>'Données brutes'!A841+'Données brutes'!B841</f>
        <v>43149.479166666664</v>
      </c>
      <c r="B845" s="2">
        <f>'Données brutes'!C841*$E$2</f>
        <v>65947</v>
      </c>
      <c r="C845" s="8">
        <f>'Données brutes'!J841*Calculatrice!$C$2+'Données brutes'!K841*Calculatrice!$B$2+'Données brutes'!L841+'Données brutes'!N841*Calculatrice!$D$2</f>
        <v>14481</v>
      </c>
      <c r="D845" s="2">
        <f t="shared" si="68"/>
        <v>-51466</v>
      </c>
      <c r="E845" s="8">
        <f>IF(ABS(D845)&lt;'Le jeu'!$E$6*1000,D845,SIGN(D845)*'Le jeu'!$E$6*1000)</f>
        <v>0</v>
      </c>
      <c r="F845" s="8">
        <f t="shared" si="65"/>
        <v>-51466</v>
      </c>
      <c r="G845" s="28">
        <f>IF(F845&lt;0,'Le jeu'!$E$7*INT(Calculatrice!F845/1000),0)</f>
        <v>0</v>
      </c>
      <c r="H845" s="8">
        <f t="shared" si="66"/>
        <v>-51466</v>
      </c>
      <c r="I845" s="28"/>
      <c r="J845" s="2">
        <f t="shared" si="67"/>
        <v>-51466</v>
      </c>
      <c r="K845" s="28">
        <f t="shared" si="69"/>
        <v>-51466</v>
      </c>
    </row>
    <row r="846" spans="1:11" x14ac:dyDescent="0.25">
      <c r="A846" s="3">
        <f>'Données brutes'!A842+'Données brutes'!B842</f>
        <v>43149.5</v>
      </c>
      <c r="B846" s="2">
        <f>'Données brutes'!C842*$E$2</f>
        <v>66475</v>
      </c>
      <c r="C846" s="8">
        <f>'Données brutes'!J842*Calculatrice!$C$2+'Données brutes'!K842*Calculatrice!$B$2+'Données brutes'!L842+'Données brutes'!N842*Calculatrice!$D$2</f>
        <v>14534</v>
      </c>
      <c r="D846" s="2">
        <f t="shared" si="68"/>
        <v>-51941</v>
      </c>
      <c r="E846" s="8">
        <f>IF(ABS(D846)&lt;'Le jeu'!$E$6*1000,D846,SIGN(D846)*'Le jeu'!$E$6*1000)</f>
        <v>0</v>
      </c>
      <c r="F846" s="8">
        <f t="shared" si="65"/>
        <v>-51941</v>
      </c>
      <c r="G846" s="28">
        <f>IF(F846&lt;0,'Le jeu'!$E$7*INT(Calculatrice!F846/1000),0)</f>
        <v>0</v>
      </c>
      <c r="H846" s="8">
        <f t="shared" si="66"/>
        <v>-51941</v>
      </c>
      <c r="I846" s="28"/>
      <c r="J846" s="2">
        <f t="shared" si="67"/>
        <v>-51941</v>
      </c>
      <c r="K846" s="28">
        <f t="shared" si="69"/>
        <v>-51941</v>
      </c>
    </row>
    <row r="847" spans="1:11" x14ac:dyDescent="0.25">
      <c r="A847" s="3">
        <f>'Données brutes'!A843+'Données brutes'!B843</f>
        <v>43149.520833333336</v>
      </c>
      <c r="B847" s="2">
        <f>'Données brutes'!C843*$E$2</f>
        <v>66714</v>
      </c>
      <c r="C847" s="8">
        <f>'Données brutes'!J843*Calculatrice!$C$2+'Données brutes'!K843*Calculatrice!$B$2+'Données brutes'!L843+'Données brutes'!N843*Calculatrice!$D$2</f>
        <v>14986</v>
      </c>
      <c r="D847" s="2">
        <f t="shared" si="68"/>
        <v>-51728</v>
      </c>
      <c r="E847" s="8">
        <f>IF(ABS(D847)&lt;'Le jeu'!$E$6*1000,D847,SIGN(D847)*'Le jeu'!$E$6*1000)</f>
        <v>0</v>
      </c>
      <c r="F847" s="8">
        <f t="shared" si="65"/>
        <v>-51728</v>
      </c>
      <c r="G847" s="28">
        <f>IF(F847&lt;0,'Le jeu'!$E$7*INT(Calculatrice!F847/1000),0)</f>
        <v>0</v>
      </c>
      <c r="H847" s="8">
        <f t="shared" si="66"/>
        <v>-51728</v>
      </c>
      <c r="I847" s="28"/>
      <c r="J847" s="2">
        <f t="shared" si="67"/>
        <v>-51728</v>
      </c>
      <c r="K847" s="28">
        <f t="shared" si="69"/>
        <v>-51728</v>
      </c>
    </row>
    <row r="848" spans="1:11" x14ac:dyDescent="0.25">
      <c r="A848" s="3">
        <f>'Données brutes'!A844+'Données brutes'!B844</f>
        <v>43149.541666666664</v>
      </c>
      <c r="B848" s="2">
        <f>'Données brutes'!C844*$E$2</f>
        <v>66888</v>
      </c>
      <c r="C848" s="8">
        <f>'Données brutes'!J844*Calculatrice!$C$2+'Données brutes'!K844*Calculatrice!$B$2+'Données brutes'!L844+'Données brutes'!N844*Calculatrice!$D$2</f>
        <v>15162</v>
      </c>
      <c r="D848" s="2">
        <f t="shared" si="68"/>
        <v>-51726</v>
      </c>
      <c r="E848" s="8">
        <f>IF(ABS(D848)&lt;'Le jeu'!$E$6*1000,D848,SIGN(D848)*'Le jeu'!$E$6*1000)</f>
        <v>0</v>
      </c>
      <c r="F848" s="8">
        <f t="shared" si="65"/>
        <v>-51726</v>
      </c>
      <c r="G848" s="28">
        <f>IF(F848&lt;0,'Le jeu'!$E$7*INT(Calculatrice!F848/1000),0)</f>
        <v>0</v>
      </c>
      <c r="H848" s="8">
        <f t="shared" si="66"/>
        <v>-51726</v>
      </c>
      <c r="I848" s="28"/>
      <c r="J848" s="2">
        <f t="shared" si="67"/>
        <v>-51726</v>
      </c>
      <c r="K848" s="28">
        <f t="shared" si="69"/>
        <v>-51726</v>
      </c>
    </row>
    <row r="849" spans="1:11" x14ac:dyDescent="0.25">
      <c r="A849" s="3">
        <f>'Données brutes'!A845+'Données brutes'!B845</f>
        <v>43149.5625</v>
      </c>
      <c r="B849" s="2">
        <f>'Données brutes'!C845*$E$2</f>
        <v>64721</v>
      </c>
      <c r="C849" s="8">
        <f>'Données brutes'!J845*Calculatrice!$C$2+'Données brutes'!K845*Calculatrice!$B$2+'Données brutes'!L845+'Données brutes'!N845*Calculatrice!$D$2</f>
        <v>14938</v>
      </c>
      <c r="D849" s="2">
        <f t="shared" si="68"/>
        <v>-49783</v>
      </c>
      <c r="E849" s="8">
        <f>IF(ABS(D849)&lt;'Le jeu'!$E$6*1000,D849,SIGN(D849)*'Le jeu'!$E$6*1000)</f>
        <v>0</v>
      </c>
      <c r="F849" s="8">
        <f t="shared" si="65"/>
        <v>-49783</v>
      </c>
      <c r="G849" s="28">
        <f>IF(F849&lt;0,'Le jeu'!$E$7*INT(Calculatrice!F849/1000),0)</f>
        <v>0</v>
      </c>
      <c r="H849" s="8">
        <f t="shared" si="66"/>
        <v>-49783</v>
      </c>
      <c r="I849" s="28"/>
      <c r="J849" s="2">
        <f t="shared" si="67"/>
        <v>-49783</v>
      </c>
      <c r="K849" s="28">
        <f t="shared" si="69"/>
        <v>-49783</v>
      </c>
    </row>
    <row r="850" spans="1:11" x14ac:dyDescent="0.25">
      <c r="A850" s="3">
        <f>'Données brutes'!A846+'Données brutes'!B846</f>
        <v>43149.583333333336</v>
      </c>
      <c r="B850" s="2">
        <f>'Données brutes'!C846*$E$2</f>
        <v>62846</v>
      </c>
      <c r="C850" s="8">
        <f>'Données brutes'!J846*Calculatrice!$C$2+'Données brutes'!K846*Calculatrice!$B$2+'Données brutes'!L846+'Données brutes'!N846*Calculatrice!$D$2</f>
        <v>14053</v>
      </c>
      <c r="D850" s="2">
        <f t="shared" si="68"/>
        <v>-48793</v>
      </c>
      <c r="E850" s="8">
        <f>IF(ABS(D850)&lt;'Le jeu'!$E$6*1000,D850,SIGN(D850)*'Le jeu'!$E$6*1000)</f>
        <v>0</v>
      </c>
      <c r="F850" s="8">
        <f t="shared" si="65"/>
        <v>-48793</v>
      </c>
      <c r="G850" s="28">
        <f>IF(F850&lt;0,'Le jeu'!$E$7*INT(Calculatrice!F850/1000),0)</f>
        <v>0</v>
      </c>
      <c r="H850" s="8">
        <f t="shared" si="66"/>
        <v>-48793</v>
      </c>
      <c r="I850" s="28"/>
      <c r="J850" s="2">
        <f t="shared" si="67"/>
        <v>-48793</v>
      </c>
      <c r="K850" s="28">
        <f t="shared" si="69"/>
        <v>-48793</v>
      </c>
    </row>
    <row r="851" spans="1:11" x14ac:dyDescent="0.25">
      <c r="A851" s="3">
        <f>'Données brutes'!A847+'Données brutes'!B847</f>
        <v>43149.604166666664</v>
      </c>
      <c r="B851" s="2">
        <f>'Données brutes'!C847*$E$2</f>
        <v>61677</v>
      </c>
      <c r="C851" s="8">
        <f>'Données brutes'!J847*Calculatrice!$C$2+'Données brutes'!K847*Calculatrice!$B$2+'Données brutes'!L847+'Données brutes'!N847*Calculatrice!$D$2</f>
        <v>13745</v>
      </c>
      <c r="D851" s="2">
        <f t="shared" si="68"/>
        <v>-47932</v>
      </c>
      <c r="E851" s="8">
        <f>IF(ABS(D851)&lt;'Le jeu'!$E$6*1000,D851,SIGN(D851)*'Le jeu'!$E$6*1000)</f>
        <v>0</v>
      </c>
      <c r="F851" s="8">
        <f t="shared" si="65"/>
        <v>-47932</v>
      </c>
      <c r="G851" s="28">
        <f>IF(F851&lt;0,'Le jeu'!$E$7*INT(Calculatrice!F851/1000),0)</f>
        <v>0</v>
      </c>
      <c r="H851" s="8">
        <f t="shared" si="66"/>
        <v>-47932</v>
      </c>
      <c r="I851" s="28"/>
      <c r="J851" s="2">
        <f t="shared" si="67"/>
        <v>-47932</v>
      </c>
      <c r="K851" s="28">
        <f t="shared" si="69"/>
        <v>-47932</v>
      </c>
    </row>
    <row r="852" spans="1:11" x14ac:dyDescent="0.25">
      <c r="A852" s="3">
        <f>'Données brutes'!A848+'Données brutes'!B848</f>
        <v>43149.625</v>
      </c>
      <c r="B852" s="2">
        <f>'Données brutes'!C848*$E$2</f>
        <v>59816</v>
      </c>
      <c r="C852" s="8">
        <f>'Données brutes'!J848*Calculatrice!$C$2+'Données brutes'!K848*Calculatrice!$B$2+'Données brutes'!L848+'Données brutes'!N848*Calculatrice!$D$2</f>
        <v>13090</v>
      </c>
      <c r="D852" s="2">
        <f t="shared" si="68"/>
        <v>-46726</v>
      </c>
      <c r="E852" s="8">
        <f>IF(ABS(D852)&lt;'Le jeu'!$E$6*1000,D852,SIGN(D852)*'Le jeu'!$E$6*1000)</f>
        <v>0</v>
      </c>
      <c r="F852" s="8">
        <f t="shared" si="65"/>
        <v>-46726</v>
      </c>
      <c r="G852" s="28">
        <f>IF(F852&lt;0,'Le jeu'!$E$7*INT(Calculatrice!F852/1000),0)</f>
        <v>0</v>
      </c>
      <c r="H852" s="8">
        <f t="shared" si="66"/>
        <v>-46726</v>
      </c>
      <c r="I852" s="28"/>
      <c r="J852" s="2">
        <f t="shared" si="67"/>
        <v>-46726</v>
      </c>
      <c r="K852" s="28">
        <f t="shared" si="69"/>
        <v>-46726</v>
      </c>
    </row>
    <row r="853" spans="1:11" x14ac:dyDescent="0.25">
      <c r="A853" s="3">
        <f>'Données brutes'!A849+'Données brutes'!B849</f>
        <v>43149.645833333336</v>
      </c>
      <c r="B853" s="2">
        <f>'Données brutes'!C849*$E$2</f>
        <v>59288</v>
      </c>
      <c r="C853" s="8">
        <f>'Données brutes'!J849*Calculatrice!$C$2+'Données brutes'!K849*Calculatrice!$B$2+'Données brutes'!L849+'Données brutes'!N849*Calculatrice!$D$2</f>
        <v>12967</v>
      </c>
      <c r="D853" s="2">
        <f t="shared" si="68"/>
        <v>-46321</v>
      </c>
      <c r="E853" s="8">
        <f>IF(ABS(D853)&lt;'Le jeu'!$E$6*1000,D853,SIGN(D853)*'Le jeu'!$E$6*1000)</f>
        <v>0</v>
      </c>
      <c r="F853" s="8">
        <f t="shared" si="65"/>
        <v>-46321</v>
      </c>
      <c r="G853" s="28">
        <f>IF(F853&lt;0,'Le jeu'!$E$7*INT(Calculatrice!F853/1000),0)</f>
        <v>0</v>
      </c>
      <c r="H853" s="8">
        <f t="shared" si="66"/>
        <v>-46321</v>
      </c>
      <c r="I853" s="28"/>
      <c r="J853" s="2">
        <f t="shared" si="67"/>
        <v>-46321</v>
      </c>
      <c r="K853" s="28">
        <f t="shared" si="69"/>
        <v>-46321</v>
      </c>
    </row>
    <row r="854" spans="1:11" x14ac:dyDescent="0.25">
      <c r="A854" s="3">
        <f>'Données brutes'!A850+'Données brutes'!B850</f>
        <v>43149.666666666664</v>
      </c>
      <c r="B854" s="2">
        <f>'Données brutes'!C850*$E$2</f>
        <v>58517</v>
      </c>
      <c r="C854" s="8">
        <f>'Données brutes'!J850*Calculatrice!$C$2+'Données brutes'!K850*Calculatrice!$B$2+'Données brutes'!L850+'Données brutes'!N850*Calculatrice!$D$2</f>
        <v>12529</v>
      </c>
      <c r="D854" s="2">
        <f t="shared" si="68"/>
        <v>-45988</v>
      </c>
      <c r="E854" s="8">
        <f>IF(ABS(D854)&lt;'Le jeu'!$E$6*1000,D854,SIGN(D854)*'Le jeu'!$E$6*1000)</f>
        <v>0</v>
      </c>
      <c r="F854" s="8">
        <f t="shared" si="65"/>
        <v>-45988</v>
      </c>
      <c r="G854" s="28">
        <f>IF(F854&lt;0,'Le jeu'!$E$7*INT(Calculatrice!F854/1000),0)</f>
        <v>0</v>
      </c>
      <c r="H854" s="8">
        <f t="shared" si="66"/>
        <v>-45988</v>
      </c>
      <c r="I854" s="28"/>
      <c r="J854" s="2">
        <f t="shared" si="67"/>
        <v>-45988</v>
      </c>
      <c r="K854" s="28">
        <f t="shared" si="69"/>
        <v>-45988</v>
      </c>
    </row>
    <row r="855" spans="1:11" x14ac:dyDescent="0.25">
      <c r="A855" s="3">
        <f>'Données brutes'!A851+'Données brutes'!B851</f>
        <v>43149.6875</v>
      </c>
      <c r="B855" s="2">
        <f>'Données brutes'!C851*$E$2</f>
        <v>58179</v>
      </c>
      <c r="C855" s="8">
        <f>'Données brutes'!J851*Calculatrice!$C$2+'Données brutes'!K851*Calculatrice!$B$2+'Données brutes'!L851+'Données brutes'!N851*Calculatrice!$D$2</f>
        <v>12181</v>
      </c>
      <c r="D855" s="2">
        <f t="shared" si="68"/>
        <v>-45998</v>
      </c>
      <c r="E855" s="8">
        <f>IF(ABS(D855)&lt;'Le jeu'!$E$6*1000,D855,SIGN(D855)*'Le jeu'!$E$6*1000)</f>
        <v>0</v>
      </c>
      <c r="F855" s="8">
        <f t="shared" si="65"/>
        <v>-45998</v>
      </c>
      <c r="G855" s="28">
        <f>IF(F855&lt;0,'Le jeu'!$E$7*INT(Calculatrice!F855/1000),0)</f>
        <v>0</v>
      </c>
      <c r="H855" s="8">
        <f t="shared" si="66"/>
        <v>-45998</v>
      </c>
      <c r="I855" s="28"/>
      <c r="J855" s="2">
        <f t="shared" si="67"/>
        <v>-45998</v>
      </c>
      <c r="K855" s="28">
        <f t="shared" si="69"/>
        <v>-45998</v>
      </c>
    </row>
    <row r="856" spans="1:11" x14ac:dyDescent="0.25">
      <c r="A856" s="3">
        <f>'Données brutes'!A852+'Données brutes'!B852</f>
        <v>43149.708333333336</v>
      </c>
      <c r="B856" s="2">
        <f>'Données brutes'!C852*$E$2</f>
        <v>58207</v>
      </c>
      <c r="C856" s="8">
        <f>'Données brutes'!J852*Calculatrice!$C$2+'Données brutes'!K852*Calculatrice!$B$2+'Données brutes'!L852+'Données brutes'!N852*Calculatrice!$D$2</f>
        <v>12078</v>
      </c>
      <c r="D856" s="2">
        <f t="shared" si="68"/>
        <v>-46129</v>
      </c>
      <c r="E856" s="8">
        <f>IF(ABS(D856)&lt;'Le jeu'!$E$6*1000,D856,SIGN(D856)*'Le jeu'!$E$6*1000)</f>
        <v>0</v>
      </c>
      <c r="F856" s="8">
        <f t="shared" si="65"/>
        <v>-46129</v>
      </c>
      <c r="G856" s="28">
        <f>IF(F856&lt;0,'Le jeu'!$E$7*INT(Calculatrice!F856/1000),0)</f>
        <v>0</v>
      </c>
      <c r="H856" s="8">
        <f t="shared" si="66"/>
        <v>-46129</v>
      </c>
      <c r="I856" s="28"/>
      <c r="J856" s="2">
        <f t="shared" si="67"/>
        <v>-46129</v>
      </c>
      <c r="K856" s="28">
        <f t="shared" si="69"/>
        <v>-46129</v>
      </c>
    </row>
    <row r="857" spans="1:11" x14ac:dyDescent="0.25">
      <c r="A857" s="3">
        <f>'Données brutes'!A853+'Données brutes'!B853</f>
        <v>43149.729166666664</v>
      </c>
      <c r="B857" s="2">
        <f>'Données brutes'!C853*$E$2</f>
        <v>58984</v>
      </c>
      <c r="C857" s="8">
        <f>'Données brutes'!J853*Calculatrice!$C$2+'Données brutes'!K853*Calculatrice!$B$2+'Données brutes'!L853+'Données brutes'!N853*Calculatrice!$D$2</f>
        <v>12112</v>
      </c>
      <c r="D857" s="2">
        <f t="shared" si="68"/>
        <v>-46872</v>
      </c>
      <c r="E857" s="8">
        <f>IF(ABS(D857)&lt;'Le jeu'!$E$6*1000,D857,SIGN(D857)*'Le jeu'!$E$6*1000)</f>
        <v>0</v>
      </c>
      <c r="F857" s="8">
        <f t="shared" si="65"/>
        <v>-46872</v>
      </c>
      <c r="G857" s="28">
        <f>IF(F857&lt;0,'Le jeu'!$E$7*INT(Calculatrice!F857/1000),0)</f>
        <v>0</v>
      </c>
      <c r="H857" s="8">
        <f t="shared" si="66"/>
        <v>-46872</v>
      </c>
      <c r="I857" s="28"/>
      <c r="J857" s="2">
        <f t="shared" si="67"/>
        <v>-46872</v>
      </c>
      <c r="K857" s="28">
        <f t="shared" si="69"/>
        <v>-46872</v>
      </c>
    </row>
    <row r="858" spans="1:11" x14ac:dyDescent="0.25">
      <c r="A858" s="3">
        <f>'Données brutes'!A854+'Données brutes'!B854</f>
        <v>43149.75</v>
      </c>
      <c r="B858" s="2">
        <f>'Données brutes'!C854*$E$2</f>
        <v>60926</v>
      </c>
      <c r="C858" s="8">
        <f>'Données brutes'!J854*Calculatrice!$C$2+'Données brutes'!K854*Calculatrice!$B$2+'Données brutes'!L854+'Données brutes'!N854*Calculatrice!$D$2</f>
        <v>12627</v>
      </c>
      <c r="D858" s="2">
        <f t="shared" si="68"/>
        <v>-48299</v>
      </c>
      <c r="E858" s="8">
        <f>IF(ABS(D858)&lt;'Le jeu'!$E$6*1000,D858,SIGN(D858)*'Le jeu'!$E$6*1000)</f>
        <v>0</v>
      </c>
      <c r="F858" s="8">
        <f t="shared" si="65"/>
        <v>-48299</v>
      </c>
      <c r="G858" s="28">
        <f>IF(F858&lt;0,'Le jeu'!$E$7*INT(Calculatrice!F858/1000),0)</f>
        <v>0</v>
      </c>
      <c r="H858" s="8">
        <f t="shared" si="66"/>
        <v>-48299</v>
      </c>
      <c r="I858" s="28"/>
      <c r="J858" s="2">
        <f t="shared" si="67"/>
        <v>-48299</v>
      </c>
      <c r="K858" s="28">
        <f t="shared" si="69"/>
        <v>-48299</v>
      </c>
    </row>
    <row r="859" spans="1:11" x14ac:dyDescent="0.25">
      <c r="A859" s="3">
        <f>'Données brutes'!A855+'Données brutes'!B855</f>
        <v>43149.770833333336</v>
      </c>
      <c r="B859" s="2">
        <f>'Données brutes'!C855*$E$2</f>
        <v>64550</v>
      </c>
      <c r="C859" s="8">
        <f>'Données brutes'!J855*Calculatrice!$C$2+'Données brutes'!K855*Calculatrice!$B$2+'Données brutes'!L855+'Données brutes'!N855*Calculatrice!$D$2</f>
        <v>13610</v>
      </c>
      <c r="D859" s="2">
        <f t="shared" si="68"/>
        <v>-50940</v>
      </c>
      <c r="E859" s="8">
        <f>IF(ABS(D859)&lt;'Le jeu'!$E$6*1000,D859,SIGN(D859)*'Le jeu'!$E$6*1000)</f>
        <v>0</v>
      </c>
      <c r="F859" s="8">
        <f t="shared" si="65"/>
        <v>-50940</v>
      </c>
      <c r="G859" s="28">
        <f>IF(F859&lt;0,'Le jeu'!$E$7*INT(Calculatrice!F859/1000),0)</f>
        <v>0</v>
      </c>
      <c r="H859" s="8">
        <f t="shared" si="66"/>
        <v>-50940</v>
      </c>
      <c r="I859" s="28"/>
      <c r="J859" s="2">
        <f t="shared" si="67"/>
        <v>-50940</v>
      </c>
      <c r="K859" s="28">
        <f t="shared" si="69"/>
        <v>-50940</v>
      </c>
    </row>
    <row r="860" spans="1:11" x14ac:dyDescent="0.25">
      <c r="A860" s="3">
        <f>'Données brutes'!A856+'Données brutes'!B856</f>
        <v>43149.791666666664</v>
      </c>
      <c r="B860" s="2">
        <f>'Données brutes'!C856*$E$2</f>
        <v>68625</v>
      </c>
      <c r="C860" s="8">
        <f>'Données brutes'!J856*Calculatrice!$C$2+'Données brutes'!K856*Calculatrice!$B$2+'Données brutes'!L856+'Données brutes'!N856*Calculatrice!$D$2</f>
        <v>16703</v>
      </c>
      <c r="D860" s="2">
        <f t="shared" si="68"/>
        <v>-51922</v>
      </c>
      <c r="E860" s="8">
        <f>IF(ABS(D860)&lt;'Le jeu'!$E$6*1000,D860,SIGN(D860)*'Le jeu'!$E$6*1000)</f>
        <v>0</v>
      </c>
      <c r="F860" s="8">
        <f t="shared" si="65"/>
        <v>-51922</v>
      </c>
      <c r="G860" s="28">
        <f>IF(F860&lt;0,'Le jeu'!$E$7*INT(Calculatrice!F860/1000),0)</f>
        <v>0</v>
      </c>
      <c r="H860" s="8">
        <f t="shared" si="66"/>
        <v>-51922</v>
      </c>
      <c r="I860" s="28"/>
      <c r="J860" s="2">
        <f t="shared" si="67"/>
        <v>-51922</v>
      </c>
      <c r="K860" s="28">
        <f t="shared" si="69"/>
        <v>-51922</v>
      </c>
    </row>
    <row r="861" spans="1:11" x14ac:dyDescent="0.25">
      <c r="A861" s="3">
        <f>'Données brutes'!A857+'Données brutes'!B857</f>
        <v>43149.8125</v>
      </c>
      <c r="B861" s="2">
        <f>'Données brutes'!C857*$E$2</f>
        <v>69565</v>
      </c>
      <c r="C861" s="8">
        <f>'Données brutes'!J857*Calculatrice!$C$2+'Données brutes'!K857*Calculatrice!$B$2+'Données brutes'!L857+'Données brutes'!N857*Calculatrice!$D$2</f>
        <v>17102</v>
      </c>
      <c r="D861" s="2">
        <f t="shared" si="68"/>
        <v>-52463</v>
      </c>
      <c r="E861" s="8">
        <f>IF(ABS(D861)&lt;'Le jeu'!$E$6*1000,D861,SIGN(D861)*'Le jeu'!$E$6*1000)</f>
        <v>0</v>
      </c>
      <c r="F861" s="8">
        <f t="shared" si="65"/>
        <v>-52463</v>
      </c>
      <c r="G861" s="28">
        <f>IF(F861&lt;0,'Le jeu'!$E$7*INT(Calculatrice!F861/1000),0)</f>
        <v>0</v>
      </c>
      <c r="H861" s="8">
        <f t="shared" si="66"/>
        <v>-52463</v>
      </c>
      <c r="I861" s="28"/>
      <c r="J861" s="2">
        <f t="shared" si="67"/>
        <v>-52463</v>
      </c>
      <c r="K861" s="28">
        <f t="shared" si="69"/>
        <v>-52463</v>
      </c>
    </row>
    <row r="862" spans="1:11" x14ac:dyDescent="0.25">
      <c r="A862" s="3">
        <f>'Données brutes'!A858+'Données brutes'!B858</f>
        <v>43149.833333333336</v>
      </c>
      <c r="B862" s="2">
        <f>'Données brutes'!C858*$E$2</f>
        <v>69031</v>
      </c>
      <c r="C862" s="8">
        <f>'Données brutes'!J858*Calculatrice!$C$2+'Données brutes'!K858*Calculatrice!$B$2+'Données brutes'!L858+'Données brutes'!N858*Calculatrice!$D$2</f>
        <v>17484</v>
      </c>
      <c r="D862" s="2">
        <f t="shared" si="68"/>
        <v>-51547</v>
      </c>
      <c r="E862" s="8">
        <f>IF(ABS(D862)&lt;'Le jeu'!$E$6*1000,D862,SIGN(D862)*'Le jeu'!$E$6*1000)</f>
        <v>0</v>
      </c>
      <c r="F862" s="8">
        <f t="shared" si="65"/>
        <v>-51547</v>
      </c>
      <c r="G862" s="28">
        <f>IF(F862&lt;0,'Le jeu'!$E$7*INT(Calculatrice!F862/1000),0)</f>
        <v>0</v>
      </c>
      <c r="H862" s="8">
        <f t="shared" si="66"/>
        <v>-51547</v>
      </c>
      <c r="I862" s="28"/>
      <c r="J862" s="2">
        <f t="shared" si="67"/>
        <v>-51547</v>
      </c>
      <c r="K862" s="28">
        <f t="shared" si="69"/>
        <v>-51547</v>
      </c>
    </row>
    <row r="863" spans="1:11" x14ac:dyDescent="0.25">
      <c r="A863" s="3">
        <f>'Données brutes'!A859+'Données brutes'!B859</f>
        <v>43149.854166666664</v>
      </c>
      <c r="B863" s="2">
        <f>'Données brutes'!C859*$E$2</f>
        <v>67722</v>
      </c>
      <c r="C863" s="8">
        <f>'Données brutes'!J859*Calculatrice!$C$2+'Données brutes'!K859*Calculatrice!$B$2+'Données brutes'!L859+'Données brutes'!N859*Calculatrice!$D$2</f>
        <v>16684</v>
      </c>
      <c r="D863" s="2">
        <f t="shared" si="68"/>
        <v>-51038</v>
      </c>
      <c r="E863" s="8">
        <f>IF(ABS(D863)&lt;'Le jeu'!$E$6*1000,D863,SIGN(D863)*'Le jeu'!$E$6*1000)</f>
        <v>0</v>
      </c>
      <c r="F863" s="8">
        <f t="shared" si="65"/>
        <v>-51038</v>
      </c>
      <c r="G863" s="28">
        <f>IF(F863&lt;0,'Le jeu'!$E$7*INT(Calculatrice!F863/1000),0)</f>
        <v>0</v>
      </c>
      <c r="H863" s="8">
        <f t="shared" si="66"/>
        <v>-51038</v>
      </c>
      <c r="I863" s="28"/>
      <c r="J863" s="2">
        <f t="shared" si="67"/>
        <v>-51038</v>
      </c>
      <c r="K863" s="28">
        <f t="shared" si="69"/>
        <v>-51038</v>
      </c>
    </row>
    <row r="864" spans="1:11" x14ac:dyDescent="0.25">
      <c r="A864" s="3">
        <f>'Données brutes'!A860+'Données brutes'!B860</f>
        <v>43149.875</v>
      </c>
      <c r="B864" s="2">
        <f>'Données brutes'!C860*$E$2</f>
        <v>66613</v>
      </c>
      <c r="C864" s="8">
        <f>'Données brutes'!J860*Calculatrice!$C$2+'Données brutes'!K860*Calculatrice!$B$2+'Données brutes'!L860+'Données brutes'!N860*Calculatrice!$D$2</f>
        <v>16464</v>
      </c>
      <c r="D864" s="2">
        <f t="shared" si="68"/>
        <v>-50149</v>
      </c>
      <c r="E864" s="8">
        <f>IF(ABS(D864)&lt;'Le jeu'!$E$6*1000,D864,SIGN(D864)*'Le jeu'!$E$6*1000)</f>
        <v>0</v>
      </c>
      <c r="F864" s="8">
        <f t="shared" si="65"/>
        <v>-50149</v>
      </c>
      <c r="G864" s="28">
        <f>IF(F864&lt;0,'Le jeu'!$E$7*INT(Calculatrice!F864/1000),0)</f>
        <v>0</v>
      </c>
      <c r="H864" s="8">
        <f t="shared" si="66"/>
        <v>-50149</v>
      </c>
      <c r="I864" s="28"/>
      <c r="J864" s="2">
        <f t="shared" si="67"/>
        <v>-50149</v>
      </c>
      <c r="K864" s="28">
        <f t="shared" si="69"/>
        <v>-50149</v>
      </c>
    </row>
    <row r="865" spans="1:11" x14ac:dyDescent="0.25">
      <c r="A865" s="3">
        <f>'Données brutes'!A861+'Données brutes'!B861</f>
        <v>43149.895833333336</v>
      </c>
      <c r="B865" s="2">
        <f>'Données brutes'!C861*$E$2</f>
        <v>65308</v>
      </c>
      <c r="C865" s="8">
        <f>'Données brutes'!J861*Calculatrice!$C$2+'Données brutes'!K861*Calculatrice!$B$2+'Données brutes'!L861+'Données brutes'!N861*Calculatrice!$D$2</f>
        <v>13480</v>
      </c>
      <c r="D865" s="2">
        <f t="shared" si="68"/>
        <v>-51828</v>
      </c>
      <c r="E865" s="8">
        <f>IF(ABS(D865)&lt;'Le jeu'!$E$6*1000,D865,SIGN(D865)*'Le jeu'!$E$6*1000)</f>
        <v>0</v>
      </c>
      <c r="F865" s="8">
        <f t="shared" si="65"/>
        <v>-51828</v>
      </c>
      <c r="G865" s="28">
        <f>IF(F865&lt;0,'Le jeu'!$E$7*INT(Calculatrice!F865/1000),0)</f>
        <v>0</v>
      </c>
      <c r="H865" s="8">
        <f t="shared" si="66"/>
        <v>-51828</v>
      </c>
      <c r="I865" s="28"/>
      <c r="J865" s="2">
        <f t="shared" si="67"/>
        <v>-51828</v>
      </c>
      <c r="K865" s="28">
        <f t="shared" si="69"/>
        <v>-51828</v>
      </c>
    </row>
    <row r="866" spans="1:11" x14ac:dyDescent="0.25">
      <c r="A866" s="3">
        <f>'Données brutes'!A862+'Données brutes'!B862</f>
        <v>43149.916666666664</v>
      </c>
      <c r="B866" s="2">
        <f>'Données brutes'!C862*$E$2</f>
        <v>64264</v>
      </c>
      <c r="C866" s="8">
        <f>'Données brutes'!J862*Calculatrice!$C$2+'Données brutes'!K862*Calculatrice!$B$2+'Données brutes'!L862+'Données brutes'!N862*Calculatrice!$D$2</f>
        <v>12827</v>
      </c>
      <c r="D866" s="2">
        <f t="shared" si="68"/>
        <v>-51437</v>
      </c>
      <c r="E866" s="8">
        <f>IF(ABS(D866)&lt;'Le jeu'!$E$6*1000,D866,SIGN(D866)*'Le jeu'!$E$6*1000)</f>
        <v>0</v>
      </c>
      <c r="F866" s="8">
        <f t="shared" si="65"/>
        <v>-51437</v>
      </c>
      <c r="G866" s="28">
        <f>IF(F866&lt;0,'Le jeu'!$E$7*INT(Calculatrice!F866/1000),0)</f>
        <v>0</v>
      </c>
      <c r="H866" s="8">
        <f t="shared" si="66"/>
        <v>-51437</v>
      </c>
      <c r="I866" s="28"/>
      <c r="J866" s="2">
        <f t="shared" si="67"/>
        <v>-51437</v>
      </c>
      <c r="K866" s="28">
        <f t="shared" si="69"/>
        <v>-51437</v>
      </c>
    </row>
    <row r="867" spans="1:11" x14ac:dyDescent="0.25">
      <c r="A867" s="3">
        <f>'Données brutes'!A863+'Données brutes'!B863</f>
        <v>43149.9375</v>
      </c>
      <c r="B867" s="2">
        <f>'Données brutes'!C863*$E$2</f>
        <v>64804</v>
      </c>
      <c r="C867" s="8">
        <f>'Données brutes'!J863*Calculatrice!$C$2+'Données brutes'!K863*Calculatrice!$B$2+'Données brutes'!L863+'Données brutes'!N863*Calculatrice!$D$2</f>
        <v>12741</v>
      </c>
      <c r="D867" s="2">
        <f t="shared" si="68"/>
        <v>-52063</v>
      </c>
      <c r="E867" s="8">
        <f>IF(ABS(D867)&lt;'Le jeu'!$E$6*1000,D867,SIGN(D867)*'Le jeu'!$E$6*1000)</f>
        <v>0</v>
      </c>
      <c r="F867" s="8">
        <f t="shared" si="65"/>
        <v>-52063</v>
      </c>
      <c r="G867" s="28">
        <f>IF(F867&lt;0,'Le jeu'!$E$7*INT(Calculatrice!F867/1000),0)</f>
        <v>0</v>
      </c>
      <c r="H867" s="8">
        <f t="shared" si="66"/>
        <v>-52063</v>
      </c>
      <c r="I867" s="28"/>
      <c r="J867" s="2">
        <f t="shared" si="67"/>
        <v>-52063</v>
      </c>
      <c r="K867" s="28">
        <f t="shared" si="69"/>
        <v>-52063</v>
      </c>
    </row>
    <row r="868" spans="1:11" x14ac:dyDescent="0.25">
      <c r="A868" s="3">
        <f>'Données brutes'!A864+'Données brutes'!B864</f>
        <v>43149.958333333336</v>
      </c>
      <c r="B868" s="2">
        <f>'Données brutes'!C864*$E$2</f>
        <v>67543</v>
      </c>
      <c r="C868" s="8">
        <f>'Données brutes'!J864*Calculatrice!$C$2+'Données brutes'!K864*Calculatrice!$B$2+'Données brutes'!L864+'Données brutes'!N864*Calculatrice!$D$2</f>
        <v>14571</v>
      </c>
      <c r="D868" s="2">
        <f t="shared" si="68"/>
        <v>-52972</v>
      </c>
      <c r="E868" s="8">
        <f>IF(ABS(D868)&lt;'Le jeu'!$E$6*1000,D868,SIGN(D868)*'Le jeu'!$E$6*1000)</f>
        <v>0</v>
      </c>
      <c r="F868" s="8">
        <f t="shared" si="65"/>
        <v>-52972</v>
      </c>
      <c r="G868" s="28">
        <f>IF(F868&lt;0,'Le jeu'!$E$7*INT(Calculatrice!F868/1000),0)</f>
        <v>0</v>
      </c>
      <c r="H868" s="8">
        <f t="shared" si="66"/>
        <v>-52972</v>
      </c>
      <c r="I868" s="28"/>
      <c r="J868" s="2">
        <f t="shared" si="67"/>
        <v>-52972</v>
      </c>
      <c r="K868" s="28">
        <f t="shared" si="69"/>
        <v>-52972</v>
      </c>
    </row>
    <row r="869" spans="1:11" x14ac:dyDescent="0.25">
      <c r="A869" s="3">
        <f>'Données brutes'!A865+'Données brutes'!B865</f>
        <v>43149.979166666664</v>
      </c>
      <c r="B869" s="2">
        <f>'Données brutes'!C865*$E$2</f>
        <v>66977</v>
      </c>
      <c r="C869" s="8">
        <f>'Données brutes'!J865*Calculatrice!$C$2+'Données brutes'!K865*Calculatrice!$B$2+'Données brutes'!L865+'Données brutes'!N865*Calculatrice!$D$2</f>
        <v>13825</v>
      </c>
      <c r="D869" s="2">
        <f t="shared" si="68"/>
        <v>-53152</v>
      </c>
      <c r="E869" s="8">
        <f>IF(ABS(D869)&lt;'Le jeu'!$E$6*1000,D869,SIGN(D869)*'Le jeu'!$E$6*1000)</f>
        <v>0</v>
      </c>
      <c r="F869" s="8">
        <f t="shared" si="65"/>
        <v>-53152</v>
      </c>
      <c r="G869" s="28">
        <f>IF(F869&lt;0,'Le jeu'!$E$7*INT(Calculatrice!F869/1000),0)</f>
        <v>0</v>
      </c>
      <c r="H869" s="8">
        <f t="shared" si="66"/>
        <v>-53152</v>
      </c>
      <c r="I869" s="28"/>
      <c r="J869" s="2">
        <f t="shared" si="67"/>
        <v>-53152</v>
      </c>
      <c r="K869" s="28">
        <f t="shared" si="69"/>
        <v>-53152</v>
      </c>
    </row>
    <row r="870" spans="1:11" x14ac:dyDescent="0.25">
      <c r="A870" s="3">
        <f>'Données brutes'!A866+'Données brutes'!B866</f>
        <v>43150</v>
      </c>
      <c r="B870" s="2">
        <f>'Données brutes'!C866*$E$2</f>
        <v>67143</v>
      </c>
      <c r="C870" s="8">
        <f>'Données brutes'!J866*Calculatrice!$C$2+'Données brutes'!K866*Calculatrice!$B$2+'Données brutes'!L866+'Données brutes'!N866*Calculatrice!$D$2</f>
        <v>13739</v>
      </c>
      <c r="D870" s="2">
        <f t="shared" si="68"/>
        <v>-53404</v>
      </c>
      <c r="E870" s="8">
        <f>IF(ABS(D870)&lt;'Le jeu'!$E$6*1000,D870,SIGN(D870)*'Le jeu'!$E$6*1000)</f>
        <v>0</v>
      </c>
      <c r="F870" s="8">
        <f t="shared" si="65"/>
        <v>-53404</v>
      </c>
      <c r="G870" s="28">
        <f>IF(F870&lt;0,'Le jeu'!$E$7*INT(Calculatrice!F870/1000),0)</f>
        <v>0</v>
      </c>
      <c r="H870" s="8">
        <f t="shared" si="66"/>
        <v>-53404</v>
      </c>
      <c r="I870" s="28"/>
      <c r="J870" s="2">
        <f t="shared" si="67"/>
        <v>-53404</v>
      </c>
      <c r="K870" s="28">
        <f t="shared" si="69"/>
        <v>-53404</v>
      </c>
    </row>
    <row r="871" spans="1:11" x14ac:dyDescent="0.25">
      <c r="A871" s="3">
        <f>'Données brutes'!A867+'Données brutes'!B867</f>
        <v>43150.020833333336</v>
      </c>
      <c r="B871" s="2">
        <f>'Données brutes'!C867*$E$2</f>
        <v>65897</v>
      </c>
      <c r="C871" s="8">
        <f>'Données brutes'!J867*Calculatrice!$C$2+'Données brutes'!K867*Calculatrice!$B$2+'Données brutes'!L867+'Données brutes'!N867*Calculatrice!$D$2</f>
        <v>12585</v>
      </c>
      <c r="D871" s="2">
        <f t="shared" si="68"/>
        <v>-53312</v>
      </c>
      <c r="E871" s="8">
        <f>IF(ABS(D871)&lt;'Le jeu'!$E$6*1000,D871,SIGN(D871)*'Le jeu'!$E$6*1000)</f>
        <v>0</v>
      </c>
      <c r="F871" s="8">
        <f t="shared" ref="F871:F934" si="70">D871-E871</f>
        <v>-53312</v>
      </c>
      <c r="G871" s="28">
        <f>IF(F871&lt;0,'Le jeu'!$E$7*INT(Calculatrice!F871/1000),0)</f>
        <v>0</v>
      </c>
      <c r="H871" s="8">
        <f t="shared" ref="H871:H934" si="71">F871-G871</f>
        <v>-53312</v>
      </c>
      <c r="I871" s="28"/>
      <c r="J871" s="2">
        <f t="shared" ref="J871:J934" si="72">H871-(I871-I872)*1000000/0.5</f>
        <v>-53312</v>
      </c>
      <c r="K871" s="28">
        <f t="shared" si="69"/>
        <v>-53312</v>
      </c>
    </row>
    <row r="872" spans="1:11" x14ac:dyDescent="0.25">
      <c r="A872" s="3">
        <f>'Données brutes'!A868+'Données brutes'!B868</f>
        <v>43150.041666666664</v>
      </c>
      <c r="B872" s="2">
        <f>'Données brutes'!C868*$E$2</f>
        <v>63395</v>
      </c>
      <c r="C872" s="8">
        <f>'Données brutes'!J868*Calculatrice!$C$2+'Données brutes'!K868*Calculatrice!$B$2+'Données brutes'!L868+'Données brutes'!N868*Calculatrice!$D$2</f>
        <v>11404</v>
      </c>
      <c r="D872" s="2">
        <f t="shared" si="68"/>
        <v>-51991</v>
      </c>
      <c r="E872" s="8">
        <f>IF(ABS(D872)&lt;'Le jeu'!$E$6*1000,D872,SIGN(D872)*'Le jeu'!$E$6*1000)</f>
        <v>0</v>
      </c>
      <c r="F872" s="8">
        <f t="shared" si="70"/>
        <v>-51991</v>
      </c>
      <c r="G872" s="28">
        <f>IF(F872&lt;0,'Le jeu'!$E$7*INT(Calculatrice!F872/1000),0)</f>
        <v>0</v>
      </c>
      <c r="H872" s="8">
        <f t="shared" si="71"/>
        <v>-51991</v>
      </c>
      <c r="I872" s="28"/>
      <c r="J872" s="2">
        <f t="shared" si="72"/>
        <v>-51991</v>
      </c>
      <c r="K872" s="28">
        <f t="shared" si="69"/>
        <v>-51991</v>
      </c>
    </row>
    <row r="873" spans="1:11" x14ac:dyDescent="0.25">
      <c r="A873" s="3">
        <f>'Données brutes'!A869+'Données brutes'!B869</f>
        <v>43150.0625</v>
      </c>
      <c r="B873" s="2">
        <f>'Données brutes'!C869*$E$2</f>
        <v>63153</v>
      </c>
      <c r="C873" s="8">
        <f>'Données brutes'!J869*Calculatrice!$C$2+'Données brutes'!K869*Calculatrice!$B$2+'Données brutes'!L869+'Données brutes'!N869*Calculatrice!$D$2</f>
        <v>11179</v>
      </c>
      <c r="D873" s="2">
        <f t="shared" si="68"/>
        <v>-51974</v>
      </c>
      <c r="E873" s="8">
        <f>IF(ABS(D873)&lt;'Le jeu'!$E$6*1000,D873,SIGN(D873)*'Le jeu'!$E$6*1000)</f>
        <v>0</v>
      </c>
      <c r="F873" s="8">
        <f t="shared" si="70"/>
        <v>-51974</v>
      </c>
      <c r="G873" s="28">
        <f>IF(F873&lt;0,'Le jeu'!$E$7*INT(Calculatrice!F873/1000),0)</f>
        <v>0</v>
      </c>
      <c r="H873" s="8">
        <f t="shared" si="71"/>
        <v>-51974</v>
      </c>
      <c r="I873" s="28"/>
      <c r="J873" s="2">
        <f t="shared" si="72"/>
        <v>-51974</v>
      </c>
      <c r="K873" s="28">
        <f t="shared" si="69"/>
        <v>-51974</v>
      </c>
    </row>
    <row r="874" spans="1:11" x14ac:dyDescent="0.25">
      <c r="A874" s="3">
        <f>'Données brutes'!A870+'Données brutes'!B870</f>
        <v>43150.083333333336</v>
      </c>
      <c r="B874" s="2">
        <f>'Données brutes'!C870*$E$2</f>
        <v>62840</v>
      </c>
      <c r="C874" s="8">
        <f>'Données brutes'!J870*Calculatrice!$C$2+'Données brutes'!K870*Calculatrice!$B$2+'Données brutes'!L870+'Données brutes'!N870*Calculatrice!$D$2</f>
        <v>11027</v>
      </c>
      <c r="D874" s="2">
        <f t="shared" si="68"/>
        <v>-51813</v>
      </c>
      <c r="E874" s="8">
        <f>IF(ABS(D874)&lt;'Le jeu'!$E$6*1000,D874,SIGN(D874)*'Le jeu'!$E$6*1000)</f>
        <v>0</v>
      </c>
      <c r="F874" s="8">
        <f t="shared" si="70"/>
        <v>-51813</v>
      </c>
      <c r="G874" s="28">
        <f>IF(F874&lt;0,'Le jeu'!$E$7*INT(Calculatrice!F874/1000),0)</f>
        <v>0</v>
      </c>
      <c r="H874" s="8">
        <f t="shared" si="71"/>
        <v>-51813</v>
      </c>
      <c r="I874" s="28"/>
      <c r="J874" s="2">
        <f t="shared" si="72"/>
        <v>-51813</v>
      </c>
      <c r="K874" s="28">
        <f t="shared" si="69"/>
        <v>-51813</v>
      </c>
    </row>
    <row r="875" spans="1:11" x14ac:dyDescent="0.25">
      <c r="A875" s="3">
        <f>'Données brutes'!A871+'Données brutes'!B871</f>
        <v>43150.104166666664</v>
      </c>
      <c r="B875" s="2">
        <f>'Données brutes'!C871*$E$2</f>
        <v>62436</v>
      </c>
      <c r="C875" s="8">
        <f>'Données brutes'!J871*Calculatrice!$C$2+'Données brutes'!K871*Calculatrice!$B$2+'Données brutes'!L871+'Données brutes'!N871*Calculatrice!$D$2</f>
        <v>11152</v>
      </c>
      <c r="D875" s="2">
        <f t="shared" si="68"/>
        <v>-51284</v>
      </c>
      <c r="E875" s="8">
        <f>IF(ABS(D875)&lt;'Le jeu'!$E$6*1000,D875,SIGN(D875)*'Le jeu'!$E$6*1000)</f>
        <v>0</v>
      </c>
      <c r="F875" s="8">
        <f t="shared" si="70"/>
        <v>-51284</v>
      </c>
      <c r="G875" s="28">
        <f>IF(F875&lt;0,'Le jeu'!$E$7*INT(Calculatrice!F875/1000),0)</f>
        <v>0</v>
      </c>
      <c r="H875" s="8">
        <f t="shared" si="71"/>
        <v>-51284</v>
      </c>
      <c r="I875" s="28"/>
      <c r="J875" s="2">
        <f t="shared" si="72"/>
        <v>-51284</v>
      </c>
      <c r="K875" s="28">
        <f t="shared" si="69"/>
        <v>-51284</v>
      </c>
    </row>
    <row r="876" spans="1:11" x14ac:dyDescent="0.25">
      <c r="A876" s="3">
        <f>'Données brutes'!A872+'Données brutes'!B872</f>
        <v>43150.125</v>
      </c>
      <c r="B876" s="2">
        <f>'Données brutes'!C872*$E$2</f>
        <v>60742</v>
      </c>
      <c r="C876" s="8">
        <f>'Données brutes'!J872*Calculatrice!$C$2+'Données brutes'!K872*Calculatrice!$B$2+'Données brutes'!L872+'Données brutes'!N872*Calculatrice!$D$2</f>
        <v>10108</v>
      </c>
      <c r="D876" s="2">
        <f t="shared" si="68"/>
        <v>-50634</v>
      </c>
      <c r="E876" s="8">
        <f>IF(ABS(D876)&lt;'Le jeu'!$E$6*1000,D876,SIGN(D876)*'Le jeu'!$E$6*1000)</f>
        <v>0</v>
      </c>
      <c r="F876" s="8">
        <f t="shared" si="70"/>
        <v>-50634</v>
      </c>
      <c r="G876" s="28">
        <f>IF(F876&lt;0,'Le jeu'!$E$7*INT(Calculatrice!F876/1000),0)</f>
        <v>0</v>
      </c>
      <c r="H876" s="8">
        <f t="shared" si="71"/>
        <v>-50634</v>
      </c>
      <c r="I876" s="28"/>
      <c r="J876" s="2">
        <f t="shared" si="72"/>
        <v>-50634</v>
      </c>
      <c r="K876" s="28">
        <f t="shared" si="69"/>
        <v>-50634</v>
      </c>
    </row>
    <row r="877" spans="1:11" x14ac:dyDescent="0.25">
      <c r="A877" s="3">
        <f>'Données brutes'!A873+'Données brutes'!B873</f>
        <v>43150.145833333336</v>
      </c>
      <c r="B877" s="2">
        <f>'Données brutes'!C873*$E$2</f>
        <v>59919</v>
      </c>
      <c r="C877" s="8">
        <f>'Données brutes'!J873*Calculatrice!$C$2+'Données brutes'!K873*Calculatrice!$B$2+'Données brutes'!L873+'Données brutes'!N873*Calculatrice!$D$2</f>
        <v>10141</v>
      </c>
      <c r="D877" s="2">
        <f t="shared" si="68"/>
        <v>-49778</v>
      </c>
      <c r="E877" s="8">
        <f>IF(ABS(D877)&lt;'Le jeu'!$E$6*1000,D877,SIGN(D877)*'Le jeu'!$E$6*1000)</f>
        <v>0</v>
      </c>
      <c r="F877" s="8">
        <f t="shared" si="70"/>
        <v>-49778</v>
      </c>
      <c r="G877" s="28">
        <f>IF(F877&lt;0,'Le jeu'!$E$7*INT(Calculatrice!F877/1000),0)</f>
        <v>0</v>
      </c>
      <c r="H877" s="8">
        <f t="shared" si="71"/>
        <v>-49778</v>
      </c>
      <c r="I877" s="28"/>
      <c r="J877" s="2">
        <f t="shared" si="72"/>
        <v>-49778</v>
      </c>
      <c r="K877" s="28">
        <f t="shared" si="69"/>
        <v>-49778</v>
      </c>
    </row>
    <row r="878" spans="1:11" x14ac:dyDescent="0.25">
      <c r="A878" s="3">
        <f>'Données brutes'!A874+'Données brutes'!B874</f>
        <v>43150.166666666664</v>
      </c>
      <c r="B878" s="2">
        <f>'Données brutes'!C874*$E$2</f>
        <v>58985</v>
      </c>
      <c r="C878" s="8">
        <f>'Données brutes'!J874*Calculatrice!$C$2+'Données brutes'!K874*Calculatrice!$B$2+'Données brutes'!L874+'Données brutes'!N874*Calculatrice!$D$2</f>
        <v>9894</v>
      </c>
      <c r="D878" s="2">
        <f t="shared" si="68"/>
        <v>-49091</v>
      </c>
      <c r="E878" s="8">
        <f>IF(ABS(D878)&lt;'Le jeu'!$E$6*1000,D878,SIGN(D878)*'Le jeu'!$E$6*1000)</f>
        <v>0</v>
      </c>
      <c r="F878" s="8">
        <f t="shared" si="70"/>
        <v>-49091</v>
      </c>
      <c r="G878" s="28">
        <f>IF(F878&lt;0,'Le jeu'!$E$7*INT(Calculatrice!F878/1000),0)</f>
        <v>0</v>
      </c>
      <c r="H878" s="8">
        <f t="shared" si="71"/>
        <v>-49091</v>
      </c>
      <c r="I878" s="28"/>
      <c r="J878" s="2">
        <f t="shared" si="72"/>
        <v>-49091</v>
      </c>
      <c r="K878" s="28">
        <f t="shared" si="69"/>
        <v>-49091</v>
      </c>
    </row>
    <row r="879" spans="1:11" x14ac:dyDescent="0.25">
      <c r="A879" s="3">
        <f>'Données brutes'!A875+'Données brutes'!B875</f>
        <v>43150.1875</v>
      </c>
      <c r="B879" s="2">
        <f>'Données brutes'!C875*$E$2</f>
        <v>59097</v>
      </c>
      <c r="C879" s="8">
        <f>'Données brutes'!J875*Calculatrice!$C$2+'Données brutes'!K875*Calculatrice!$B$2+'Données brutes'!L875+'Données brutes'!N875*Calculatrice!$D$2</f>
        <v>9767</v>
      </c>
      <c r="D879" s="2">
        <f t="shared" si="68"/>
        <v>-49330</v>
      </c>
      <c r="E879" s="8">
        <f>IF(ABS(D879)&lt;'Le jeu'!$E$6*1000,D879,SIGN(D879)*'Le jeu'!$E$6*1000)</f>
        <v>0</v>
      </c>
      <c r="F879" s="8">
        <f t="shared" si="70"/>
        <v>-49330</v>
      </c>
      <c r="G879" s="28">
        <f>IF(F879&lt;0,'Le jeu'!$E$7*INT(Calculatrice!F879/1000),0)</f>
        <v>0</v>
      </c>
      <c r="H879" s="8">
        <f t="shared" si="71"/>
        <v>-49330</v>
      </c>
      <c r="I879" s="28"/>
      <c r="J879" s="2">
        <f t="shared" si="72"/>
        <v>-49330</v>
      </c>
      <c r="K879" s="28">
        <f t="shared" si="69"/>
        <v>-49330</v>
      </c>
    </row>
    <row r="880" spans="1:11" x14ac:dyDescent="0.25">
      <c r="A880" s="3">
        <f>'Données brutes'!A876+'Données brutes'!B876</f>
        <v>43150.208333333336</v>
      </c>
      <c r="B880" s="2">
        <f>'Données brutes'!C876*$E$2</f>
        <v>59667</v>
      </c>
      <c r="C880" s="8">
        <f>'Données brutes'!J876*Calculatrice!$C$2+'Données brutes'!K876*Calculatrice!$B$2+'Données brutes'!L876+'Données brutes'!N876*Calculatrice!$D$2</f>
        <v>9858</v>
      </c>
      <c r="D880" s="2">
        <f t="shared" si="68"/>
        <v>-49809</v>
      </c>
      <c r="E880" s="8">
        <f>IF(ABS(D880)&lt;'Le jeu'!$E$6*1000,D880,SIGN(D880)*'Le jeu'!$E$6*1000)</f>
        <v>0</v>
      </c>
      <c r="F880" s="8">
        <f t="shared" si="70"/>
        <v>-49809</v>
      </c>
      <c r="G880" s="28">
        <f>IF(F880&lt;0,'Le jeu'!$E$7*INT(Calculatrice!F880/1000),0)</f>
        <v>0</v>
      </c>
      <c r="H880" s="8">
        <f t="shared" si="71"/>
        <v>-49809</v>
      </c>
      <c r="I880" s="28"/>
      <c r="J880" s="2">
        <f t="shared" si="72"/>
        <v>-49809</v>
      </c>
      <c r="K880" s="28">
        <f t="shared" si="69"/>
        <v>-49809</v>
      </c>
    </row>
    <row r="881" spans="1:11" x14ac:dyDescent="0.25">
      <c r="A881" s="3">
        <f>'Données brutes'!A877+'Données brutes'!B877</f>
        <v>43150.229166666664</v>
      </c>
      <c r="B881" s="2">
        <f>'Données brutes'!C877*$E$2</f>
        <v>61987</v>
      </c>
      <c r="C881" s="8">
        <f>'Données brutes'!J877*Calculatrice!$C$2+'Données brutes'!K877*Calculatrice!$B$2+'Données brutes'!L877+'Données brutes'!N877*Calculatrice!$D$2</f>
        <v>9826</v>
      </c>
      <c r="D881" s="2">
        <f t="shared" si="68"/>
        <v>-52161</v>
      </c>
      <c r="E881" s="8">
        <f>IF(ABS(D881)&lt;'Le jeu'!$E$6*1000,D881,SIGN(D881)*'Le jeu'!$E$6*1000)</f>
        <v>0</v>
      </c>
      <c r="F881" s="8">
        <f t="shared" si="70"/>
        <v>-52161</v>
      </c>
      <c r="G881" s="28">
        <f>IF(F881&lt;0,'Le jeu'!$E$7*INT(Calculatrice!F881/1000),0)</f>
        <v>0</v>
      </c>
      <c r="H881" s="8">
        <f t="shared" si="71"/>
        <v>-52161</v>
      </c>
      <c r="I881" s="28"/>
      <c r="J881" s="2">
        <f t="shared" si="72"/>
        <v>-52161</v>
      </c>
      <c r="K881" s="28">
        <f t="shared" si="69"/>
        <v>-52161</v>
      </c>
    </row>
    <row r="882" spans="1:11" x14ac:dyDescent="0.25">
      <c r="A882" s="3">
        <f>'Données brutes'!A878+'Données brutes'!B878</f>
        <v>43150.25</v>
      </c>
      <c r="B882" s="2">
        <f>'Données brutes'!C878*$E$2</f>
        <v>63859</v>
      </c>
      <c r="C882" s="8">
        <f>'Données brutes'!J878*Calculatrice!$C$2+'Données brutes'!K878*Calculatrice!$B$2+'Données brutes'!L878+'Données brutes'!N878*Calculatrice!$D$2</f>
        <v>10106</v>
      </c>
      <c r="D882" s="2">
        <f t="shared" si="68"/>
        <v>-53753</v>
      </c>
      <c r="E882" s="8">
        <f>IF(ABS(D882)&lt;'Le jeu'!$E$6*1000,D882,SIGN(D882)*'Le jeu'!$E$6*1000)</f>
        <v>0</v>
      </c>
      <c r="F882" s="8">
        <f t="shared" si="70"/>
        <v>-53753</v>
      </c>
      <c r="G882" s="28">
        <f>IF(F882&lt;0,'Le jeu'!$E$7*INT(Calculatrice!F882/1000),0)</f>
        <v>0</v>
      </c>
      <c r="H882" s="8">
        <f t="shared" si="71"/>
        <v>-53753</v>
      </c>
      <c r="I882" s="28"/>
      <c r="J882" s="2">
        <f t="shared" si="72"/>
        <v>-53753</v>
      </c>
      <c r="K882" s="28">
        <f t="shared" si="69"/>
        <v>-53753</v>
      </c>
    </row>
    <row r="883" spans="1:11" x14ac:dyDescent="0.25">
      <c r="A883" s="3">
        <f>'Données brutes'!A879+'Données brutes'!B879</f>
        <v>43150.270833333336</v>
      </c>
      <c r="B883" s="2">
        <f>'Données brutes'!C879*$E$2</f>
        <v>67871</v>
      </c>
      <c r="C883" s="8">
        <f>'Données brutes'!J879*Calculatrice!$C$2+'Données brutes'!K879*Calculatrice!$B$2+'Données brutes'!L879+'Données brutes'!N879*Calculatrice!$D$2</f>
        <v>11456</v>
      </c>
      <c r="D883" s="2">
        <f t="shared" si="68"/>
        <v>-56415</v>
      </c>
      <c r="E883" s="8">
        <f>IF(ABS(D883)&lt;'Le jeu'!$E$6*1000,D883,SIGN(D883)*'Le jeu'!$E$6*1000)</f>
        <v>0</v>
      </c>
      <c r="F883" s="8">
        <f t="shared" si="70"/>
        <v>-56415</v>
      </c>
      <c r="G883" s="28">
        <f>IF(F883&lt;0,'Le jeu'!$E$7*INT(Calculatrice!F883/1000),0)</f>
        <v>0</v>
      </c>
      <c r="H883" s="8">
        <f t="shared" si="71"/>
        <v>-56415</v>
      </c>
      <c r="I883" s="28"/>
      <c r="J883" s="2">
        <f t="shared" si="72"/>
        <v>-56415</v>
      </c>
      <c r="K883" s="28">
        <f t="shared" si="69"/>
        <v>-56415</v>
      </c>
    </row>
    <row r="884" spans="1:11" x14ac:dyDescent="0.25">
      <c r="A884" s="3">
        <f>'Données brutes'!A880+'Données brutes'!B880</f>
        <v>43150.291666666664</v>
      </c>
      <c r="B884" s="2">
        <f>'Données brutes'!C880*$E$2</f>
        <v>70964</v>
      </c>
      <c r="C884" s="8">
        <f>'Données brutes'!J880*Calculatrice!$C$2+'Données brutes'!K880*Calculatrice!$B$2+'Données brutes'!L880+'Données brutes'!N880*Calculatrice!$D$2</f>
        <v>14035</v>
      </c>
      <c r="D884" s="2">
        <f t="shared" si="68"/>
        <v>-56929</v>
      </c>
      <c r="E884" s="8">
        <f>IF(ABS(D884)&lt;'Le jeu'!$E$6*1000,D884,SIGN(D884)*'Le jeu'!$E$6*1000)</f>
        <v>0</v>
      </c>
      <c r="F884" s="8">
        <f t="shared" si="70"/>
        <v>-56929</v>
      </c>
      <c r="G884" s="28">
        <f>IF(F884&lt;0,'Le jeu'!$E$7*INT(Calculatrice!F884/1000),0)</f>
        <v>0</v>
      </c>
      <c r="H884" s="8">
        <f t="shared" si="71"/>
        <v>-56929</v>
      </c>
      <c r="I884" s="28"/>
      <c r="J884" s="2">
        <f t="shared" si="72"/>
        <v>-56929</v>
      </c>
      <c r="K884" s="28">
        <f t="shared" si="69"/>
        <v>-56929</v>
      </c>
    </row>
    <row r="885" spans="1:11" x14ac:dyDescent="0.25">
      <c r="A885" s="3">
        <f>'Données brutes'!A881+'Données brutes'!B881</f>
        <v>43150.3125</v>
      </c>
      <c r="B885" s="2">
        <f>'Données brutes'!C881*$E$2</f>
        <v>74007</v>
      </c>
      <c r="C885" s="8">
        <f>'Données brutes'!J881*Calculatrice!$C$2+'Données brutes'!K881*Calculatrice!$B$2+'Données brutes'!L881+'Données brutes'!N881*Calculatrice!$D$2</f>
        <v>15280</v>
      </c>
      <c r="D885" s="2">
        <f t="shared" si="68"/>
        <v>-58727</v>
      </c>
      <c r="E885" s="8">
        <f>IF(ABS(D885)&lt;'Le jeu'!$E$6*1000,D885,SIGN(D885)*'Le jeu'!$E$6*1000)</f>
        <v>0</v>
      </c>
      <c r="F885" s="8">
        <f t="shared" si="70"/>
        <v>-58727</v>
      </c>
      <c r="G885" s="28">
        <f>IF(F885&lt;0,'Le jeu'!$E$7*INT(Calculatrice!F885/1000),0)</f>
        <v>0</v>
      </c>
      <c r="H885" s="8">
        <f t="shared" si="71"/>
        <v>-58727</v>
      </c>
      <c r="I885" s="28"/>
      <c r="J885" s="2">
        <f t="shared" si="72"/>
        <v>-58727</v>
      </c>
      <c r="K885" s="28">
        <f t="shared" si="69"/>
        <v>-58727</v>
      </c>
    </row>
    <row r="886" spans="1:11" x14ac:dyDescent="0.25">
      <c r="A886" s="3">
        <f>'Données brutes'!A882+'Données brutes'!B882</f>
        <v>43150.333333333336</v>
      </c>
      <c r="B886" s="2">
        <f>'Données brutes'!C882*$E$2</f>
        <v>74858</v>
      </c>
      <c r="C886" s="8">
        <f>'Données brutes'!J882*Calculatrice!$C$2+'Données brutes'!K882*Calculatrice!$B$2+'Données brutes'!L882+'Données brutes'!N882*Calculatrice!$D$2</f>
        <v>15830</v>
      </c>
      <c r="D886" s="2">
        <f t="shared" si="68"/>
        <v>-59028</v>
      </c>
      <c r="E886" s="8">
        <f>IF(ABS(D886)&lt;'Le jeu'!$E$6*1000,D886,SIGN(D886)*'Le jeu'!$E$6*1000)</f>
        <v>0</v>
      </c>
      <c r="F886" s="8">
        <f t="shared" si="70"/>
        <v>-59028</v>
      </c>
      <c r="G886" s="28">
        <f>IF(F886&lt;0,'Le jeu'!$E$7*INT(Calculatrice!F886/1000),0)</f>
        <v>0</v>
      </c>
      <c r="H886" s="8">
        <f t="shared" si="71"/>
        <v>-59028</v>
      </c>
      <c r="I886" s="28"/>
      <c r="J886" s="2">
        <f t="shared" si="72"/>
        <v>-59028</v>
      </c>
      <c r="K886" s="28">
        <f t="shared" si="69"/>
        <v>-59028</v>
      </c>
    </row>
    <row r="887" spans="1:11" x14ac:dyDescent="0.25">
      <c r="A887" s="3">
        <f>'Données brutes'!A883+'Données brutes'!B883</f>
        <v>43150.354166666664</v>
      </c>
      <c r="B887" s="2">
        <f>'Données brutes'!C883*$E$2</f>
        <v>75893</v>
      </c>
      <c r="C887" s="8">
        <f>'Données brutes'!J883*Calculatrice!$C$2+'Données brutes'!K883*Calculatrice!$B$2+'Données brutes'!L883+'Données brutes'!N883*Calculatrice!$D$2</f>
        <v>15819</v>
      </c>
      <c r="D887" s="2">
        <f t="shared" si="68"/>
        <v>-60074</v>
      </c>
      <c r="E887" s="8">
        <f>IF(ABS(D887)&lt;'Le jeu'!$E$6*1000,D887,SIGN(D887)*'Le jeu'!$E$6*1000)</f>
        <v>0</v>
      </c>
      <c r="F887" s="8">
        <f t="shared" si="70"/>
        <v>-60074</v>
      </c>
      <c r="G887" s="28">
        <f>IF(F887&lt;0,'Le jeu'!$E$7*INT(Calculatrice!F887/1000),0)</f>
        <v>0</v>
      </c>
      <c r="H887" s="8">
        <f t="shared" si="71"/>
        <v>-60074</v>
      </c>
      <c r="I887" s="28"/>
      <c r="J887" s="2">
        <f t="shared" si="72"/>
        <v>-60074</v>
      </c>
      <c r="K887" s="28">
        <f t="shared" si="69"/>
        <v>-60074</v>
      </c>
    </row>
    <row r="888" spans="1:11" x14ac:dyDescent="0.25">
      <c r="A888" s="3">
        <f>'Données brutes'!A884+'Données brutes'!B884</f>
        <v>43150.375</v>
      </c>
      <c r="B888" s="2">
        <f>'Données brutes'!C884*$E$2</f>
        <v>76809</v>
      </c>
      <c r="C888" s="8">
        <f>'Données brutes'!J884*Calculatrice!$C$2+'Données brutes'!K884*Calculatrice!$B$2+'Données brutes'!L884+'Données brutes'!N884*Calculatrice!$D$2</f>
        <v>16948</v>
      </c>
      <c r="D888" s="2">
        <f t="shared" si="68"/>
        <v>-59861</v>
      </c>
      <c r="E888" s="8">
        <f>IF(ABS(D888)&lt;'Le jeu'!$E$6*1000,D888,SIGN(D888)*'Le jeu'!$E$6*1000)</f>
        <v>0</v>
      </c>
      <c r="F888" s="8">
        <f t="shared" si="70"/>
        <v>-59861</v>
      </c>
      <c r="G888" s="28">
        <f>IF(F888&lt;0,'Le jeu'!$E$7*INT(Calculatrice!F888/1000),0)</f>
        <v>0</v>
      </c>
      <c r="H888" s="8">
        <f t="shared" si="71"/>
        <v>-59861</v>
      </c>
      <c r="I888" s="28"/>
      <c r="J888" s="2">
        <f t="shared" si="72"/>
        <v>-59861</v>
      </c>
      <c r="K888" s="28">
        <f t="shared" si="69"/>
        <v>-59861</v>
      </c>
    </row>
    <row r="889" spans="1:11" x14ac:dyDescent="0.25">
      <c r="A889" s="3">
        <f>'Données brutes'!A885+'Données brutes'!B885</f>
        <v>43150.395833333336</v>
      </c>
      <c r="B889" s="2">
        <f>'Données brutes'!C885*$E$2</f>
        <v>77462</v>
      </c>
      <c r="C889" s="8">
        <f>'Données brutes'!J885*Calculatrice!$C$2+'Données brutes'!K885*Calculatrice!$B$2+'Données brutes'!L885+'Données brutes'!N885*Calculatrice!$D$2</f>
        <v>18580</v>
      </c>
      <c r="D889" s="2">
        <f t="shared" si="68"/>
        <v>-58882</v>
      </c>
      <c r="E889" s="8">
        <f>IF(ABS(D889)&lt;'Le jeu'!$E$6*1000,D889,SIGN(D889)*'Le jeu'!$E$6*1000)</f>
        <v>0</v>
      </c>
      <c r="F889" s="8">
        <f t="shared" si="70"/>
        <v>-58882</v>
      </c>
      <c r="G889" s="28">
        <f>IF(F889&lt;0,'Le jeu'!$E$7*INT(Calculatrice!F889/1000),0)</f>
        <v>0</v>
      </c>
      <c r="H889" s="8">
        <f t="shared" si="71"/>
        <v>-58882</v>
      </c>
      <c r="I889" s="28"/>
      <c r="J889" s="2">
        <f t="shared" si="72"/>
        <v>-58882</v>
      </c>
      <c r="K889" s="28">
        <f t="shared" si="69"/>
        <v>-58882</v>
      </c>
    </row>
    <row r="890" spans="1:11" x14ac:dyDescent="0.25">
      <c r="A890" s="3">
        <f>'Données brutes'!A886+'Données brutes'!B886</f>
        <v>43150.416666666664</v>
      </c>
      <c r="B890" s="2">
        <f>'Données brutes'!C886*$E$2</f>
        <v>77580</v>
      </c>
      <c r="C890" s="8">
        <f>'Données brutes'!J886*Calculatrice!$C$2+'Données brutes'!K886*Calculatrice!$B$2+'Données brutes'!L886+'Données brutes'!N886*Calculatrice!$D$2</f>
        <v>19012</v>
      </c>
      <c r="D890" s="2">
        <f t="shared" si="68"/>
        <v>-58568</v>
      </c>
      <c r="E890" s="8">
        <f>IF(ABS(D890)&lt;'Le jeu'!$E$6*1000,D890,SIGN(D890)*'Le jeu'!$E$6*1000)</f>
        <v>0</v>
      </c>
      <c r="F890" s="8">
        <f t="shared" si="70"/>
        <v>-58568</v>
      </c>
      <c r="G890" s="28">
        <f>IF(F890&lt;0,'Le jeu'!$E$7*INT(Calculatrice!F890/1000),0)</f>
        <v>0</v>
      </c>
      <c r="H890" s="8">
        <f t="shared" si="71"/>
        <v>-58568</v>
      </c>
      <c r="I890" s="28"/>
      <c r="J890" s="2">
        <f t="shared" si="72"/>
        <v>-58568</v>
      </c>
      <c r="K890" s="28">
        <f t="shared" si="69"/>
        <v>-58568</v>
      </c>
    </row>
    <row r="891" spans="1:11" x14ac:dyDescent="0.25">
      <c r="A891" s="3">
        <f>'Données brutes'!A887+'Données brutes'!B887</f>
        <v>43150.4375</v>
      </c>
      <c r="B891" s="2">
        <f>'Données brutes'!C887*$E$2</f>
        <v>77468</v>
      </c>
      <c r="C891" s="8">
        <f>'Données brutes'!J887*Calculatrice!$C$2+'Données brutes'!K887*Calculatrice!$B$2+'Données brutes'!L887+'Données brutes'!N887*Calculatrice!$D$2</f>
        <v>19599</v>
      </c>
      <c r="D891" s="2">
        <f t="shared" si="68"/>
        <v>-57869</v>
      </c>
      <c r="E891" s="8">
        <f>IF(ABS(D891)&lt;'Le jeu'!$E$6*1000,D891,SIGN(D891)*'Le jeu'!$E$6*1000)</f>
        <v>0</v>
      </c>
      <c r="F891" s="8">
        <f t="shared" si="70"/>
        <v>-57869</v>
      </c>
      <c r="G891" s="28">
        <f>IF(F891&lt;0,'Le jeu'!$E$7*INT(Calculatrice!F891/1000),0)</f>
        <v>0</v>
      </c>
      <c r="H891" s="8">
        <f t="shared" si="71"/>
        <v>-57869</v>
      </c>
      <c r="I891" s="28"/>
      <c r="J891" s="2">
        <f t="shared" si="72"/>
        <v>-57869</v>
      </c>
      <c r="K891" s="28">
        <f t="shared" si="69"/>
        <v>-57869</v>
      </c>
    </row>
    <row r="892" spans="1:11" x14ac:dyDescent="0.25">
      <c r="A892" s="3">
        <f>'Données brutes'!A888+'Données brutes'!B888</f>
        <v>43150.458333333336</v>
      </c>
      <c r="B892" s="2">
        <f>'Données brutes'!C888*$E$2</f>
        <v>77391</v>
      </c>
      <c r="C892" s="8">
        <f>'Données brutes'!J888*Calculatrice!$C$2+'Données brutes'!K888*Calculatrice!$B$2+'Données brutes'!L888+'Données brutes'!N888*Calculatrice!$D$2</f>
        <v>19560</v>
      </c>
      <c r="D892" s="2">
        <f t="shared" si="68"/>
        <v>-57831</v>
      </c>
      <c r="E892" s="8">
        <f>IF(ABS(D892)&lt;'Le jeu'!$E$6*1000,D892,SIGN(D892)*'Le jeu'!$E$6*1000)</f>
        <v>0</v>
      </c>
      <c r="F892" s="8">
        <f t="shared" si="70"/>
        <v>-57831</v>
      </c>
      <c r="G892" s="28">
        <f>IF(F892&lt;0,'Le jeu'!$E$7*INT(Calculatrice!F892/1000),0)</f>
        <v>0</v>
      </c>
      <c r="H892" s="8">
        <f t="shared" si="71"/>
        <v>-57831</v>
      </c>
      <c r="I892" s="28"/>
      <c r="J892" s="2">
        <f t="shared" si="72"/>
        <v>-57831</v>
      </c>
      <c r="K892" s="28">
        <f t="shared" si="69"/>
        <v>-57831</v>
      </c>
    </row>
    <row r="893" spans="1:11" x14ac:dyDescent="0.25">
      <c r="A893" s="3">
        <f>'Données brutes'!A889+'Données brutes'!B889</f>
        <v>43150.479166666664</v>
      </c>
      <c r="B893" s="2">
        <f>'Données brutes'!C889*$E$2</f>
        <v>77523</v>
      </c>
      <c r="C893" s="8">
        <f>'Données brutes'!J889*Calculatrice!$C$2+'Données brutes'!K889*Calculatrice!$B$2+'Données brutes'!L889+'Données brutes'!N889*Calculatrice!$D$2</f>
        <v>18714</v>
      </c>
      <c r="D893" s="2">
        <f t="shared" si="68"/>
        <v>-58809</v>
      </c>
      <c r="E893" s="8">
        <f>IF(ABS(D893)&lt;'Le jeu'!$E$6*1000,D893,SIGN(D893)*'Le jeu'!$E$6*1000)</f>
        <v>0</v>
      </c>
      <c r="F893" s="8">
        <f t="shared" si="70"/>
        <v>-58809</v>
      </c>
      <c r="G893" s="28">
        <f>IF(F893&lt;0,'Le jeu'!$E$7*INT(Calculatrice!F893/1000),0)</f>
        <v>0</v>
      </c>
      <c r="H893" s="8">
        <f t="shared" si="71"/>
        <v>-58809</v>
      </c>
      <c r="I893" s="28"/>
      <c r="J893" s="2">
        <f t="shared" si="72"/>
        <v>-58809</v>
      </c>
      <c r="K893" s="28">
        <f t="shared" si="69"/>
        <v>-58809</v>
      </c>
    </row>
    <row r="894" spans="1:11" x14ac:dyDescent="0.25">
      <c r="A894" s="3">
        <f>'Données brutes'!A890+'Données brutes'!B890</f>
        <v>43150.5</v>
      </c>
      <c r="B894" s="2">
        <f>'Données brutes'!C890*$E$2</f>
        <v>77989</v>
      </c>
      <c r="C894" s="8">
        <f>'Données brutes'!J890*Calculatrice!$C$2+'Données brutes'!K890*Calculatrice!$B$2+'Données brutes'!L890+'Données brutes'!N890*Calculatrice!$D$2</f>
        <v>18936</v>
      </c>
      <c r="D894" s="2">
        <f t="shared" si="68"/>
        <v>-59053</v>
      </c>
      <c r="E894" s="8">
        <f>IF(ABS(D894)&lt;'Le jeu'!$E$6*1000,D894,SIGN(D894)*'Le jeu'!$E$6*1000)</f>
        <v>0</v>
      </c>
      <c r="F894" s="8">
        <f t="shared" si="70"/>
        <v>-59053</v>
      </c>
      <c r="G894" s="28">
        <f>IF(F894&lt;0,'Le jeu'!$E$7*INT(Calculatrice!F894/1000),0)</f>
        <v>0</v>
      </c>
      <c r="H894" s="8">
        <f t="shared" si="71"/>
        <v>-59053</v>
      </c>
      <c r="I894" s="28"/>
      <c r="J894" s="2">
        <f t="shared" si="72"/>
        <v>-59053</v>
      </c>
      <c r="K894" s="28">
        <f t="shared" si="69"/>
        <v>-59053</v>
      </c>
    </row>
    <row r="895" spans="1:11" x14ac:dyDescent="0.25">
      <c r="A895" s="3">
        <f>'Données brutes'!A891+'Données brutes'!B891</f>
        <v>43150.520833333336</v>
      </c>
      <c r="B895" s="2">
        <f>'Données brutes'!C891*$E$2</f>
        <v>77160</v>
      </c>
      <c r="C895" s="8">
        <f>'Données brutes'!J891*Calculatrice!$C$2+'Données brutes'!K891*Calculatrice!$B$2+'Données brutes'!L891+'Données brutes'!N891*Calculatrice!$D$2</f>
        <v>17974</v>
      </c>
      <c r="D895" s="2">
        <f t="shared" si="68"/>
        <v>-59186</v>
      </c>
      <c r="E895" s="8">
        <f>IF(ABS(D895)&lt;'Le jeu'!$E$6*1000,D895,SIGN(D895)*'Le jeu'!$E$6*1000)</f>
        <v>0</v>
      </c>
      <c r="F895" s="8">
        <f t="shared" si="70"/>
        <v>-59186</v>
      </c>
      <c r="G895" s="28">
        <f>IF(F895&lt;0,'Le jeu'!$E$7*INT(Calculatrice!F895/1000),0)</f>
        <v>0</v>
      </c>
      <c r="H895" s="8">
        <f t="shared" si="71"/>
        <v>-59186</v>
      </c>
      <c r="I895" s="28"/>
      <c r="J895" s="2">
        <f t="shared" si="72"/>
        <v>-59186</v>
      </c>
      <c r="K895" s="28">
        <f t="shared" si="69"/>
        <v>-59186</v>
      </c>
    </row>
    <row r="896" spans="1:11" x14ac:dyDescent="0.25">
      <c r="A896" s="3">
        <f>'Données brutes'!A892+'Données brutes'!B892</f>
        <v>43150.541666666664</v>
      </c>
      <c r="B896" s="2">
        <f>'Données brutes'!C892*$E$2</f>
        <v>77263</v>
      </c>
      <c r="C896" s="8">
        <f>'Données brutes'!J892*Calculatrice!$C$2+'Données brutes'!K892*Calculatrice!$B$2+'Données brutes'!L892+'Données brutes'!N892*Calculatrice!$D$2</f>
        <v>18039</v>
      </c>
      <c r="D896" s="2">
        <f t="shared" si="68"/>
        <v>-59224</v>
      </c>
      <c r="E896" s="8">
        <f>IF(ABS(D896)&lt;'Le jeu'!$E$6*1000,D896,SIGN(D896)*'Le jeu'!$E$6*1000)</f>
        <v>0</v>
      </c>
      <c r="F896" s="8">
        <f t="shared" si="70"/>
        <v>-59224</v>
      </c>
      <c r="G896" s="28">
        <f>IF(F896&lt;0,'Le jeu'!$E$7*INT(Calculatrice!F896/1000),0)</f>
        <v>0</v>
      </c>
      <c r="H896" s="8">
        <f t="shared" si="71"/>
        <v>-59224</v>
      </c>
      <c r="I896" s="28"/>
      <c r="J896" s="2">
        <f t="shared" si="72"/>
        <v>-59224</v>
      </c>
      <c r="K896" s="28">
        <f t="shared" si="69"/>
        <v>-59224</v>
      </c>
    </row>
    <row r="897" spans="1:11" x14ac:dyDescent="0.25">
      <c r="A897" s="3">
        <f>'Données brutes'!A893+'Données brutes'!B893</f>
        <v>43150.5625</v>
      </c>
      <c r="B897" s="2">
        <f>'Données brutes'!C893*$E$2</f>
        <v>76159</v>
      </c>
      <c r="C897" s="8">
        <f>'Données brutes'!J893*Calculatrice!$C$2+'Données brutes'!K893*Calculatrice!$B$2+'Données brutes'!L893+'Données brutes'!N893*Calculatrice!$D$2</f>
        <v>17483</v>
      </c>
      <c r="D897" s="2">
        <f t="shared" si="68"/>
        <v>-58676</v>
      </c>
      <c r="E897" s="8">
        <f>IF(ABS(D897)&lt;'Le jeu'!$E$6*1000,D897,SIGN(D897)*'Le jeu'!$E$6*1000)</f>
        <v>0</v>
      </c>
      <c r="F897" s="8">
        <f t="shared" si="70"/>
        <v>-58676</v>
      </c>
      <c r="G897" s="28">
        <f>IF(F897&lt;0,'Le jeu'!$E$7*INT(Calculatrice!F897/1000),0)</f>
        <v>0</v>
      </c>
      <c r="H897" s="8">
        <f t="shared" si="71"/>
        <v>-58676</v>
      </c>
      <c r="I897" s="28"/>
      <c r="J897" s="2">
        <f t="shared" si="72"/>
        <v>-58676</v>
      </c>
      <c r="K897" s="28">
        <f t="shared" si="69"/>
        <v>-58676</v>
      </c>
    </row>
    <row r="898" spans="1:11" x14ac:dyDescent="0.25">
      <c r="A898" s="3">
        <f>'Données brutes'!A894+'Données brutes'!B894</f>
        <v>43150.583333333336</v>
      </c>
      <c r="B898" s="2">
        <f>'Données brutes'!C894*$E$2</f>
        <v>75404</v>
      </c>
      <c r="C898" s="8">
        <f>'Données brutes'!J894*Calculatrice!$C$2+'Données brutes'!K894*Calculatrice!$B$2+'Données brutes'!L894+'Données brutes'!N894*Calculatrice!$D$2</f>
        <v>16590</v>
      </c>
      <c r="D898" s="2">
        <f t="shared" si="68"/>
        <v>-58814</v>
      </c>
      <c r="E898" s="8">
        <f>IF(ABS(D898)&lt;'Le jeu'!$E$6*1000,D898,SIGN(D898)*'Le jeu'!$E$6*1000)</f>
        <v>0</v>
      </c>
      <c r="F898" s="8">
        <f t="shared" si="70"/>
        <v>-58814</v>
      </c>
      <c r="G898" s="28">
        <f>IF(F898&lt;0,'Le jeu'!$E$7*INT(Calculatrice!F898/1000),0)</f>
        <v>0</v>
      </c>
      <c r="H898" s="8">
        <f t="shared" si="71"/>
        <v>-58814</v>
      </c>
      <c r="I898" s="28"/>
      <c r="J898" s="2">
        <f t="shared" si="72"/>
        <v>-58814</v>
      </c>
      <c r="K898" s="28">
        <f t="shared" si="69"/>
        <v>-58814</v>
      </c>
    </row>
    <row r="899" spans="1:11" x14ac:dyDescent="0.25">
      <c r="A899" s="3">
        <f>'Données brutes'!A895+'Données brutes'!B895</f>
        <v>43150.604166666664</v>
      </c>
      <c r="B899" s="2">
        <f>'Données brutes'!C895*$E$2</f>
        <v>74575</v>
      </c>
      <c r="C899" s="8">
        <f>'Données brutes'!J895*Calculatrice!$C$2+'Données brutes'!K895*Calculatrice!$B$2+'Données brutes'!L895+'Données brutes'!N895*Calculatrice!$D$2</f>
        <v>17170</v>
      </c>
      <c r="D899" s="2">
        <f t="shared" si="68"/>
        <v>-57405</v>
      </c>
      <c r="E899" s="8">
        <f>IF(ABS(D899)&lt;'Le jeu'!$E$6*1000,D899,SIGN(D899)*'Le jeu'!$E$6*1000)</f>
        <v>0</v>
      </c>
      <c r="F899" s="8">
        <f t="shared" si="70"/>
        <v>-57405</v>
      </c>
      <c r="G899" s="28">
        <f>IF(F899&lt;0,'Le jeu'!$E$7*INT(Calculatrice!F899/1000),0)</f>
        <v>0</v>
      </c>
      <c r="H899" s="8">
        <f t="shared" si="71"/>
        <v>-57405</v>
      </c>
      <c r="I899" s="28"/>
      <c r="J899" s="2">
        <f t="shared" si="72"/>
        <v>-57405</v>
      </c>
      <c r="K899" s="28">
        <f t="shared" si="69"/>
        <v>-57405</v>
      </c>
    </row>
    <row r="900" spans="1:11" x14ac:dyDescent="0.25">
      <c r="A900" s="3">
        <f>'Données brutes'!A896+'Données brutes'!B896</f>
        <v>43150.625</v>
      </c>
      <c r="B900" s="2">
        <f>'Données brutes'!C896*$E$2</f>
        <v>73045</v>
      </c>
      <c r="C900" s="8">
        <f>'Données brutes'!J896*Calculatrice!$C$2+'Données brutes'!K896*Calculatrice!$B$2+'Données brutes'!L896+'Données brutes'!N896*Calculatrice!$D$2</f>
        <v>16136</v>
      </c>
      <c r="D900" s="2">
        <f t="shared" si="68"/>
        <v>-56909</v>
      </c>
      <c r="E900" s="8">
        <f>IF(ABS(D900)&lt;'Le jeu'!$E$6*1000,D900,SIGN(D900)*'Le jeu'!$E$6*1000)</f>
        <v>0</v>
      </c>
      <c r="F900" s="8">
        <f t="shared" si="70"/>
        <v>-56909</v>
      </c>
      <c r="G900" s="28">
        <f>IF(F900&lt;0,'Le jeu'!$E$7*INT(Calculatrice!F900/1000),0)</f>
        <v>0</v>
      </c>
      <c r="H900" s="8">
        <f t="shared" si="71"/>
        <v>-56909</v>
      </c>
      <c r="I900" s="28"/>
      <c r="J900" s="2">
        <f t="shared" si="72"/>
        <v>-56909</v>
      </c>
      <c r="K900" s="28">
        <f t="shared" si="69"/>
        <v>-56909</v>
      </c>
    </row>
    <row r="901" spans="1:11" x14ac:dyDescent="0.25">
      <c r="A901" s="3">
        <f>'Données brutes'!A897+'Données brutes'!B897</f>
        <v>43150.645833333336</v>
      </c>
      <c r="B901" s="2">
        <f>'Données brutes'!C897*$E$2</f>
        <v>72378</v>
      </c>
      <c r="C901" s="8">
        <f>'Données brutes'!J897*Calculatrice!$C$2+'Données brutes'!K897*Calculatrice!$B$2+'Données brutes'!L897+'Données brutes'!N897*Calculatrice!$D$2</f>
        <v>16250</v>
      </c>
      <c r="D901" s="2">
        <f t="shared" si="68"/>
        <v>-56128</v>
      </c>
      <c r="E901" s="8">
        <f>IF(ABS(D901)&lt;'Le jeu'!$E$6*1000,D901,SIGN(D901)*'Le jeu'!$E$6*1000)</f>
        <v>0</v>
      </c>
      <c r="F901" s="8">
        <f t="shared" si="70"/>
        <v>-56128</v>
      </c>
      <c r="G901" s="28">
        <f>IF(F901&lt;0,'Le jeu'!$E$7*INT(Calculatrice!F901/1000),0)</f>
        <v>0</v>
      </c>
      <c r="H901" s="8">
        <f t="shared" si="71"/>
        <v>-56128</v>
      </c>
      <c r="I901" s="28"/>
      <c r="J901" s="2">
        <f t="shared" si="72"/>
        <v>-56128</v>
      </c>
      <c r="K901" s="28">
        <f t="shared" si="69"/>
        <v>-56128</v>
      </c>
    </row>
    <row r="902" spans="1:11" x14ac:dyDescent="0.25">
      <c r="A902" s="3">
        <f>'Données brutes'!A898+'Données brutes'!B898</f>
        <v>43150.666666666664</v>
      </c>
      <c r="B902" s="2">
        <f>'Données brutes'!C898*$E$2</f>
        <v>71693</v>
      </c>
      <c r="C902" s="8">
        <f>'Données brutes'!J898*Calculatrice!$C$2+'Données brutes'!K898*Calculatrice!$B$2+'Données brutes'!L898+'Données brutes'!N898*Calculatrice!$D$2</f>
        <v>15765</v>
      </c>
      <c r="D902" s="2">
        <f t="shared" si="68"/>
        <v>-55928</v>
      </c>
      <c r="E902" s="8">
        <f>IF(ABS(D902)&lt;'Le jeu'!$E$6*1000,D902,SIGN(D902)*'Le jeu'!$E$6*1000)</f>
        <v>0</v>
      </c>
      <c r="F902" s="8">
        <f t="shared" si="70"/>
        <v>-55928</v>
      </c>
      <c r="G902" s="28">
        <f>IF(F902&lt;0,'Le jeu'!$E$7*INT(Calculatrice!F902/1000),0)</f>
        <v>0</v>
      </c>
      <c r="H902" s="8">
        <f t="shared" si="71"/>
        <v>-55928</v>
      </c>
      <c r="I902" s="28"/>
      <c r="J902" s="2">
        <f t="shared" si="72"/>
        <v>-55928</v>
      </c>
      <c r="K902" s="28">
        <f t="shared" si="69"/>
        <v>-55928</v>
      </c>
    </row>
    <row r="903" spans="1:11" x14ac:dyDescent="0.25">
      <c r="A903" s="3">
        <f>'Données brutes'!A899+'Données brutes'!B899</f>
        <v>43150.6875</v>
      </c>
      <c r="B903" s="2">
        <f>'Données brutes'!C899*$E$2</f>
        <v>71302</v>
      </c>
      <c r="C903" s="8">
        <f>'Données brutes'!J899*Calculatrice!$C$2+'Données brutes'!K899*Calculatrice!$B$2+'Données brutes'!L899+'Données brutes'!N899*Calculatrice!$D$2</f>
        <v>15229</v>
      </c>
      <c r="D903" s="2">
        <f t="shared" ref="D903:D966" si="73">-(B903-C903)</f>
        <v>-56073</v>
      </c>
      <c r="E903" s="8">
        <f>IF(ABS(D903)&lt;'Le jeu'!$E$6*1000,D903,SIGN(D903)*'Le jeu'!$E$6*1000)</f>
        <v>0</v>
      </c>
      <c r="F903" s="8">
        <f t="shared" si="70"/>
        <v>-56073</v>
      </c>
      <c r="G903" s="28">
        <f>IF(F903&lt;0,'Le jeu'!$E$7*INT(Calculatrice!F903/1000),0)</f>
        <v>0</v>
      </c>
      <c r="H903" s="8">
        <f t="shared" si="71"/>
        <v>-56073</v>
      </c>
      <c r="I903" s="28"/>
      <c r="J903" s="2">
        <f t="shared" si="72"/>
        <v>-56073</v>
      </c>
      <c r="K903" s="28">
        <f t="shared" ref="K903:K966" si="74">IF(J903&lt;0,J903,0)</f>
        <v>-56073</v>
      </c>
    </row>
    <row r="904" spans="1:11" x14ac:dyDescent="0.25">
      <c r="A904" s="3">
        <f>'Données brutes'!A900+'Données brutes'!B900</f>
        <v>43150.708333333336</v>
      </c>
      <c r="B904" s="2">
        <f>'Données brutes'!C900*$E$2</f>
        <v>71273</v>
      </c>
      <c r="C904" s="8">
        <f>'Données brutes'!J900*Calculatrice!$C$2+'Données brutes'!K900*Calculatrice!$B$2+'Données brutes'!L900+'Données brutes'!N900*Calculatrice!$D$2</f>
        <v>15836</v>
      </c>
      <c r="D904" s="2">
        <f t="shared" si="73"/>
        <v>-55437</v>
      </c>
      <c r="E904" s="8">
        <f>IF(ABS(D904)&lt;'Le jeu'!$E$6*1000,D904,SIGN(D904)*'Le jeu'!$E$6*1000)</f>
        <v>0</v>
      </c>
      <c r="F904" s="8">
        <f t="shared" si="70"/>
        <v>-55437</v>
      </c>
      <c r="G904" s="28">
        <f>IF(F904&lt;0,'Le jeu'!$E$7*INT(Calculatrice!F904/1000),0)</f>
        <v>0</v>
      </c>
      <c r="H904" s="8">
        <f t="shared" si="71"/>
        <v>-55437</v>
      </c>
      <c r="I904" s="28"/>
      <c r="J904" s="2">
        <f t="shared" si="72"/>
        <v>-55437</v>
      </c>
      <c r="K904" s="28">
        <f t="shared" si="74"/>
        <v>-55437</v>
      </c>
    </row>
    <row r="905" spans="1:11" x14ac:dyDescent="0.25">
      <c r="A905" s="3">
        <f>'Données brutes'!A901+'Données brutes'!B901</f>
        <v>43150.729166666664</v>
      </c>
      <c r="B905" s="2">
        <f>'Données brutes'!C901*$E$2</f>
        <v>71557</v>
      </c>
      <c r="C905" s="8">
        <f>'Données brutes'!J901*Calculatrice!$C$2+'Données brutes'!K901*Calculatrice!$B$2+'Données brutes'!L901+'Données brutes'!N901*Calculatrice!$D$2</f>
        <v>15217</v>
      </c>
      <c r="D905" s="2">
        <f t="shared" si="73"/>
        <v>-56340</v>
      </c>
      <c r="E905" s="8">
        <f>IF(ABS(D905)&lt;'Le jeu'!$E$6*1000,D905,SIGN(D905)*'Le jeu'!$E$6*1000)</f>
        <v>0</v>
      </c>
      <c r="F905" s="8">
        <f t="shared" si="70"/>
        <v>-56340</v>
      </c>
      <c r="G905" s="28">
        <f>IF(F905&lt;0,'Le jeu'!$E$7*INT(Calculatrice!F905/1000),0)</f>
        <v>0</v>
      </c>
      <c r="H905" s="8">
        <f t="shared" si="71"/>
        <v>-56340</v>
      </c>
      <c r="I905" s="28"/>
      <c r="J905" s="2">
        <f t="shared" si="72"/>
        <v>-56340</v>
      </c>
      <c r="K905" s="28">
        <f t="shared" si="74"/>
        <v>-56340</v>
      </c>
    </row>
    <row r="906" spans="1:11" x14ac:dyDescent="0.25">
      <c r="A906" s="3">
        <f>'Données brutes'!A902+'Données brutes'!B902</f>
        <v>43150.75</v>
      </c>
      <c r="B906" s="2">
        <f>'Données brutes'!C902*$E$2</f>
        <v>72715</v>
      </c>
      <c r="C906" s="8">
        <f>'Données brutes'!J902*Calculatrice!$C$2+'Données brutes'!K902*Calculatrice!$B$2+'Données brutes'!L902+'Données brutes'!N902*Calculatrice!$D$2</f>
        <v>16187</v>
      </c>
      <c r="D906" s="2">
        <f t="shared" si="73"/>
        <v>-56528</v>
      </c>
      <c r="E906" s="8">
        <f>IF(ABS(D906)&lt;'Le jeu'!$E$6*1000,D906,SIGN(D906)*'Le jeu'!$E$6*1000)</f>
        <v>0</v>
      </c>
      <c r="F906" s="8">
        <f t="shared" si="70"/>
        <v>-56528</v>
      </c>
      <c r="G906" s="28">
        <f>IF(F906&lt;0,'Le jeu'!$E$7*INT(Calculatrice!F906/1000),0)</f>
        <v>0</v>
      </c>
      <c r="H906" s="8">
        <f t="shared" si="71"/>
        <v>-56528</v>
      </c>
      <c r="I906" s="28"/>
      <c r="J906" s="2">
        <f t="shared" si="72"/>
        <v>-56528</v>
      </c>
      <c r="K906" s="28">
        <f t="shared" si="74"/>
        <v>-56528</v>
      </c>
    </row>
    <row r="907" spans="1:11" x14ac:dyDescent="0.25">
      <c r="A907" s="3">
        <f>'Données brutes'!A903+'Données brutes'!B903</f>
        <v>43150.770833333336</v>
      </c>
      <c r="B907" s="2">
        <f>'Données brutes'!C903*$E$2</f>
        <v>75839</v>
      </c>
      <c r="C907" s="8">
        <f>'Données brutes'!J903*Calculatrice!$C$2+'Données brutes'!K903*Calculatrice!$B$2+'Données brutes'!L903+'Données brutes'!N903*Calculatrice!$D$2</f>
        <v>16038</v>
      </c>
      <c r="D907" s="2">
        <f t="shared" si="73"/>
        <v>-59801</v>
      </c>
      <c r="E907" s="8">
        <f>IF(ABS(D907)&lt;'Le jeu'!$E$6*1000,D907,SIGN(D907)*'Le jeu'!$E$6*1000)</f>
        <v>0</v>
      </c>
      <c r="F907" s="8">
        <f t="shared" si="70"/>
        <v>-59801</v>
      </c>
      <c r="G907" s="28">
        <f>IF(F907&lt;0,'Le jeu'!$E$7*INT(Calculatrice!F907/1000),0)</f>
        <v>0</v>
      </c>
      <c r="H907" s="8">
        <f t="shared" si="71"/>
        <v>-59801</v>
      </c>
      <c r="I907" s="28"/>
      <c r="J907" s="2">
        <f t="shared" si="72"/>
        <v>-59801</v>
      </c>
      <c r="K907" s="28">
        <f t="shared" si="74"/>
        <v>-59801</v>
      </c>
    </row>
    <row r="908" spans="1:11" x14ac:dyDescent="0.25">
      <c r="A908" s="3">
        <f>'Données brutes'!A904+'Données brutes'!B904</f>
        <v>43150.791666666664</v>
      </c>
      <c r="B908" s="2">
        <f>'Données brutes'!C904*$E$2</f>
        <v>79033</v>
      </c>
      <c r="C908" s="8">
        <f>'Données brutes'!J904*Calculatrice!$C$2+'Données brutes'!K904*Calculatrice!$B$2+'Données brutes'!L904+'Données brutes'!N904*Calculatrice!$D$2</f>
        <v>18503</v>
      </c>
      <c r="D908" s="2">
        <f t="shared" si="73"/>
        <v>-60530</v>
      </c>
      <c r="E908" s="8">
        <f>IF(ABS(D908)&lt;'Le jeu'!$E$6*1000,D908,SIGN(D908)*'Le jeu'!$E$6*1000)</f>
        <v>0</v>
      </c>
      <c r="F908" s="8">
        <f t="shared" si="70"/>
        <v>-60530</v>
      </c>
      <c r="G908" s="28">
        <f>IF(F908&lt;0,'Le jeu'!$E$7*INT(Calculatrice!F908/1000),0)</f>
        <v>0</v>
      </c>
      <c r="H908" s="8">
        <f t="shared" si="71"/>
        <v>-60530</v>
      </c>
      <c r="I908" s="28"/>
      <c r="J908" s="2">
        <f t="shared" si="72"/>
        <v>-60530</v>
      </c>
      <c r="K908" s="28">
        <f t="shared" si="74"/>
        <v>-60530</v>
      </c>
    </row>
    <row r="909" spans="1:11" x14ac:dyDescent="0.25">
      <c r="A909" s="3">
        <f>'Données brutes'!A905+'Données brutes'!B905</f>
        <v>43150.8125</v>
      </c>
      <c r="B909" s="2">
        <f>'Données brutes'!C905*$E$2</f>
        <v>78804</v>
      </c>
      <c r="C909" s="8">
        <f>'Données brutes'!J905*Calculatrice!$C$2+'Données brutes'!K905*Calculatrice!$B$2+'Données brutes'!L905+'Données brutes'!N905*Calculatrice!$D$2</f>
        <v>18701</v>
      </c>
      <c r="D909" s="2">
        <f t="shared" si="73"/>
        <v>-60103</v>
      </c>
      <c r="E909" s="8">
        <f>IF(ABS(D909)&lt;'Le jeu'!$E$6*1000,D909,SIGN(D909)*'Le jeu'!$E$6*1000)</f>
        <v>0</v>
      </c>
      <c r="F909" s="8">
        <f t="shared" si="70"/>
        <v>-60103</v>
      </c>
      <c r="G909" s="28">
        <f>IF(F909&lt;0,'Le jeu'!$E$7*INT(Calculatrice!F909/1000),0)</f>
        <v>0</v>
      </c>
      <c r="H909" s="8">
        <f t="shared" si="71"/>
        <v>-60103</v>
      </c>
      <c r="I909" s="28"/>
      <c r="J909" s="2">
        <f t="shared" si="72"/>
        <v>-60103</v>
      </c>
      <c r="K909" s="28">
        <f t="shared" si="74"/>
        <v>-60103</v>
      </c>
    </row>
    <row r="910" spans="1:11" x14ac:dyDescent="0.25">
      <c r="A910" s="3">
        <f>'Données brutes'!A906+'Données brutes'!B906</f>
        <v>43150.833333333336</v>
      </c>
      <c r="B910" s="2">
        <f>'Données brutes'!C906*$E$2</f>
        <v>76859</v>
      </c>
      <c r="C910" s="8">
        <f>'Données brutes'!J906*Calculatrice!$C$2+'Données brutes'!K906*Calculatrice!$B$2+'Données brutes'!L906+'Données brutes'!N906*Calculatrice!$D$2</f>
        <v>17767</v>
      </c>
      <c r="D910" s="2">
        <f t="shared" si="73"/>
        <v>-59092</v>
      </c>
      <c r="E910" s="8">
        <f>IF(ABS(D910)&lt;'Le jeu'!$E$6*1000,D910,SIGN(D910)*'Le jeu'!$E$6*1000)</f>
        <v>0</v>
      </c>
      <c r="F910" s="8">
        <f t="shared" si="70"/>
        <v>-59092</v>
      </c>
      <c r="G910" s="28">
        <f>IF(F910&lt;0,'Le jeu'!$E$7*INT(Calculatrice!F910/1000),0)</f>
        <v>0</v>
      </c>
      <c r="H910" s="8">
        <f t="shared" si="71"/>
        <v>-59092</v>
      </c>
      <c r="I910" s="28"/>
      <c r="J910" s="2">
        <f t="shared" si="72"/>
        <v>-59092</v>
      </c>
      <c r="K910" s="28">
        <f t="shared" si="74"/>
        <v>-59092</v>
      </c>
    </row>
    <row r="911" spans="1:11" x14ac:dyDescent="0.25">
      <c r="A911" s="3">
        <f>'Données brutes'!A907+'Données brutes'!B907</f>
        <v>43150.854166666664</v>
      </c>
      <c r="B911" s="2">
        <f>'Données brutes'!C907*$E$2</f>
        <v>74313</v>
      </c>
      <c r="C911" s="8">
        <f>'Données brutes'!J907*Calculatrice!$C$2+'Données brutes'!K907*Calculatrice!$B$2+'Données brutes'!L907+'Données brutes'!N907*Calculatrice!$D$2</f>
        <v>16961</v>
      </c>
      <c r="D911" s="2">
        <f t="shared" si="73"/>
        <v>-57352</v>
      </c>
      <c r="E911" s="8">
        <f>IF(ABS(D911)&lt;'Le jeu'!$E$6*1000,D911,SIGN(D911)*'Le jeu'!$E$6*1000)</f>
        <v>0</v>
      </c>
      <c r="F911" s="8">
        <f t="shared" si="70"/>
        <v>-57352</v>
      </c>
      <c r="G911" s="28">
        <f>IF(F911&lt;0,'Le jeu'!$E$7*INT(Calculatrice!F911/1000),0)</f>
        <v>0</v>
      </c>
      <c r="H911" s="8">
        <f t="shared" si="71"/>
        <v>-57352</v>
      </c>
      <c r="I911" s="28"/>
      <c r="J911" s="2">
        <f t="shared" si="72"/>
        <v>-57352</v>
      </c>
      <c r="K911" s="28">
        <f t="shared" si="74"/>
        <v>-57352</v>
      </c>
    </row>
    <row r="912" spans="1:11" x14ac:dyDescent="0.25">
      <c r="A912" s="3">
        <f>'Données brutes'!A908+'Données brutes'!B908</f>
        <v>43150.875</v>
      </c>
      <c r="B912" s="2">
        <f>'Données brutes'!C908*$E$2</f>
        <v>71837</v>
      </c>
      <c r="C912" s="8">
        <f>'Données brutes'!J908*Calculatrice!$C$2+'Données brutes'!K908*Calculatrice!$B$2+'Données brutes'!L908+'Données brutes'!N908*Calculatrice!$D$2</f>
        <v>15280</v>
      </c>
      <c r="D912" s="2">
        <f t="shared" si="73"/>
        <v>-56557</v>
      </c>
      <c r="E912" s="8">
        <f>IF(ABS(D912)&lt;'Le jeu'!$E$6*1000,D912,SIGN(D912)*'Le jeu'!$E$6*1000)</f>
        <v>0</v>
      </c>
      <c r="F912" s="8">
        <f t="shared" si="70"/>
        <v>-56557</v>
      </c>
      <c r="G912" s="28">
        <f>IF(F912&lt;0,'Le jeu'!$E$7*INT(Calculatrice!F912/1000),0)</f>
        <v>0</v>
      </c>
      <c r="H912" s="8">
        <f t="shared" si="71"/>
        <v>-56557</v>
      </c>
      <c r="I912" s="28"/>
      <c r="J912" s="2">
        <f t="shared" si="72"/>
        <v>-56557</v>
      </c>
      <c r="K912" s="28">
        <f t="shared" si="74"/>
        <v>-56557</v>
      </c>
    </row>
    <row r="913" spans="1:11" x14ac:dyDescent="0.25">
      <c r="A913" s="3">
        <f>'Données brutes'!A909+'Données brutes'!B909</f>
        <v>43150.895833333336</v>
      </c>
      <c r="B913" s="2">
        <f>'Données brutes'!C909*$E$2</f>
        <v>69952</v>
      </c>
      <c r="C913" s="8">
        <f>'Données brutes'!J909*Calculatrice!$C$2+'Données brutes'!K909*Calculatrice!$B$2+'Données brutes'!L909+'Données brutes'!N909*Calculatrice!$D$2</f>
        <v>14492</v>
      </c>
      <c r="D913" s="2">
        <f t="shared" si="73"/>
        <v>-55460</v>
      </c>
      <c r="E913" s="8">
        <f>IF(ABS(D913)&lt;'Le jeu'!$E$6*1000,D913,SIGN(D913)*'Le jeu'!$E$6*1000)</f>
        <v>0</v>
      </c>
      <c r="F913" s="8">
        <f t="shared" si="70"/>
        <v>-55460</v>
      </c>
      <c r="G913" s="28">
        <f>IF(F913&lt;0,'Le jeu'!$E$7*INT(Calculatrice!F913/1000),0)</f>
        <v>0</v>
      </c>
      <c r="H913" s="8">
        <f t="shared" si="71"/>
        <v>-55460</v>
      </c>
      <c r="I913" s="28"/>
      <c r="J913" s="2">
        <f t="shared" si="72"/>
        <v>-55460</v>
      </c>
      <c r="K913" s="28">
        <f t="shared" si="74"/>
        <v>-55460</v>
      </c>
    </row>
    <row r="914" spans="1:11" x14ac:dyDescent="0.25">
      <c r="A914" s="3">
        <f>'Données brutes'!A910+'Données brutes'!B910</f>
        <v>43150.916666666664</v>
      </c>
      <c r="B914" s="2">
        <f>'Données brutes'!C910*$E$2</f>
        <v>68221</v>
      </c>
      <c r="C914" s="8">
        <f>'Données brutes'!J910*Calculatrice!$C$2+'Données brutes'!K910*Calculatrice!$B$2+'Données brutes'!L910+'Données brutes'!N910*Calculatrice!$D$2</f>
        <v>13115</v>
      </c>
      <c r="D914" s="2">
        <f t="shared" si="73"/>
        <v>-55106</v>
      </c>
      <c r="E914" s="8">
        <f>IF(ABS(D914)&lt;'Le jeu'!$E$6*1000,D914,SIGN(D914)*'Le jeu'!$E$6*1000)</f>
        <v>0</v>
      </c>
      <c r="F914" s="8">
        <f t="shared" si="70"/>
        <v>-55106</v>
      </c>
      <c r="G914" s="28">
        <f>IF(F914&lt;0,'Le jeu'!$E$7*INT(Calculatrice!F914/1000),0)</f>
        <v>0</v>
      </c>
      <c r="H914" s="8">
        <f t="shared" si="71"/>
        <v>-55106</v>
      </c>
      <c r="I914" s="28"/>
      <c r="J914" s="2">
        <f t="shared" si="72"/>
        <v>-55106</v>
      </c>
      <c r="K914" s="28">
        <f t="shared" si="74"/>
        <v>-55106</v>
      </c>
    </row>
    <row r="915" spans="1:11" x14ac:dyDescent="0.25">
      <c r="A915" s="3">
        <f>'Données brutes'!A911+'Données brutes'!B911</f>
        <v>43150.9375</v>
      </c>
      <c r="B915" s="2">
        <f>'Données brutes'!C911*$E$2</f>
        <v>68402</v>
      </c>
      <c r="C915" s="8">
        <f>'Données brutes'!J911*Calculatrice!$C$2+'Données brutes'!K911*Calculatrice!$B$2+'Données brutes'!L911+'Données brutes'!N911*Calculatrice!$D$2</f>
        <v>13245</v>
      </c>
      <c r="D915" s="2">
        <f t="shared" si="73"/>
        <v>-55157</v>
      </c>
      <c r="E915" s="8">
        <f>IF(ABS(D915)&lt;'Le jeu'!$E$6*1000,D915,SIGN(D915)*'Le jeu'!$E$6*1000)</f>
        <v>0</v>
      </c>
      <c r="F915" s="8">
        <f t="shared" si="70"/>
        <v>-55157</v>
      </c>
      <c r="G915" s="28">
        <f>IF(F915&lt;0,'Le jeu'!$E$7*INT(Calculatrice!F915/1000),0)</f>
        <v>0</v>
      </c>
      <c r="H915" s="8">
        <f t="shared" si="71"/>
        <v>-55157</v>
      </c>
      <c r="I915" s="28"/>
      <c r="J915" s="2">
        <f t="shared" si="72"/>
        <v>-55157</v>
      </c>
      <c r="K915" s="28">
        <f t="shared" si="74"/>
        <v>-55157</v>
      </c>
    </row>
    <row r="916" spans="1:11" x14ac:dyDescent="0.25">
      <c r="A916" s="3">
        <f>'Données brutes'!A912+'Données brutes'!B912</f>
        <v>43150.958333333336</v>
      </c>
      <c r="B916" s="2">
        <f>'Données brutes'!C912*$E$2</f>
        <v>70859</v>
      </c>
      <c r="C916" s="8">
        <f>'Données brutes'!J912*Calculatrice!$C$2+'Données brutes'!K912*Calculatrice!$B$2+'Données brutes'!L912+'Données brutes'!N912*Calculatrice!$D$2</f>
        <v>14824</v>
      </c>
      <c r="D916" s="2">
        <f t="shared" si="73"/>
        <v>-56035</v>
      </c>
      <c r="E916" s="8">
        <f>IF(ABS(D916)&lt;'Le jeu'!$E$6*1000,D916,SIGN(D916)*'Le jeu'!$E$6*1000)</f>
        <v>0</v>
      </c>
      <c r="F916" s="8">
        <f t="shared" si="70"/>
        <v>-56035</v>
      </c>
      <c r="G916" s="28">
        <f>IF(F916&lt;0,'Le jeu'!$E$7*INT(Calculatrice!F916/1000),0)</f>
        <v>0</v>
      </c>
      <c r="H916" s="8">
        <f t="shared" si="71"/>
        <v>-56035</v>
      </c>
      <c r="I916" s="28"/>
      <c r="J916" s="2">
        <f t="shared" si="72"/>
        <v>-56035</v>
      </c>
      <c r="K916" s="28">
        <f t="shared" si="74"/>
        <v>-56035</v>
      </c>
    </row>
    <row r="917" spans="1:11" x14ac:dyDescent="0.25">
      <c r="A917" s="3">
        <f>'Données brutes'!A913+'Données brutes'!B913</f>
        <v>43150.979166666664</v>
      </c>
      <c r="B917" s="2">
        <f>'Données brutes'!C913*$E$2</f>
        <v>69980</v>
      </c>
      <c r="C917" s="8">
        <f>'Données brutes'!J913*Calculatrice!$C$2+'Données brutes'!K913*Calculatrice!$B$2+'Données brutes'!L913+'Données brutes'!N913*Calculatrice!$D$2</f>
        <v>13206</v>
      </c>
      <c r="D917" s="2">
        <f t="shared" si="73"/>
        <v>-56774</v>
      </c>
      <c r="E917" s="8">
        <f>IF(ABS(D917)&lt;'Le jeu'!$E$6*1000,D917,SIGN(D917)*'Le jeu'!$E$6*1000)</f>
        <v>0</v>
      </c>
      <c r="F917" s="8">
        <f t="shared" si="70"/>
        <v>-56774</v>
      </c>
      <c r="G917" s="28">
        <f>IF(F917&lt;0,'Le jeu'!$E$7*INT(Calculatrice!F917/1000),0)</f>
        <v>0</v>
      </c>
      <c r="H917" s="8">
        <f t="shared" si="71"/>
        <v>-56774</v>
      </c>
      <c r="I917" s="28"/>
      <c r="J917" s="2">
        <f t="shared" si="72"/>
        <v>-56774</v>
      </c>
      <c r="K917" s="28">
        <f t="shared" si="74"/>
        <v>-56774</v>
      </c>
    </row>
    <row r="918" spans="1:11" x14ac:dyDescent="0.25">
      <c r="A918" s="3">
        <f>'Données brutes'!A914+'Données brutes'!B914</f>
        <v>43151</v>
      </c>
      <c r="B918" s="2">
        <f>'Données brutes'!C914*$E$2</f>
        <v>69916</v>
      </c>
      <c r="C918" s="8">
        <f>'Données brutes'!J914*Calculatrice!$C$2+'Données brutes'!K914*Calculatrice!$B$2+'Données brutes'!L914+'Données brutes'!N914*Calculatrice!$D$2</f>
        <v>12430</v>
      </c>
      <c r="D918" s="2">
        <f t="shared" si="73"/>
        <v>-57486</v>
      </c>
      <c r="E918" s="8">
        <f>IF(ABS(D918)&lt;'Le jeu'!$E$6*1000,D918,SIGN(D918)*'Le jeu'!$E$6*1000)</f>
        <v>0</v>
      </c>
      <c r="F918" s="8">
        <f t="shared" si="70"/>
        <v>-57486</v>
      </c>
      <c r="G918" s="28">
        <f>IF(F918&lt;0,'Le jeu'!$E$7*INT(Calculatrice!F918/1000),0)</f>
        <v>0</v>
      </c>
      <c r="H918" s="8">
        <f t="shared" si="71"/>
        <v>-57486</v>
      </c>
      <c r="I918" s="28"/>
      <c r="J918" s="2">
        <f t="shared" si="72"/>
        <v>-57486</v>
      </c>
      <c r="K918" s="28">
        <f t="shared" si="74"/>
        <v>-57486</v>
      </c>
    </row>
    <row r="919" spans="1:11" x14ac:dyDescent="0.25">
      <c r="A919" s="3">
        <f>'Données brutes'!A915+'Données brutes'!B915</f>
        <v>43151.020833333336</v>
      </c>
      <c r="B919" s="2">
        <f>'Données brutes'!C915*$E$2</f>
        <v>68016</v>
      </c>
      <c r="C919" s="8">
        <f>'Données brutes'!J915*Calculatrice!$C$2+'Données brutes'!K915*Calculatrice!$B$2+'Données brutes'!L915+'Données brutes'!N915*Calculatrice!$D$2</f>
        <v>12338</v>
      </c>
      <c r="D919" s="2">
        <f t="shared" si="73"/>
        <v>-55678</v>
      </c>
      <c r="E919" s="8">
        <f>IF(ABS(D919)&lt;'Le jeu'!$E$6*1000,D919,SIGN(D919)*'Le jeu'!$E$6*1000)</f>
        <v>0</v>
      </c>
      <c r="F919" s="8">
        <f t="shared" si="70"/>
        <v>-55678</v>
      </c>
      <c r="G919" s="28">
        <f>IF(F919&lt;0,'Le jeu'!$E$7*INT(Calculatrice!F919/1000),0)</f>
        <v>0</v>
      </c>
      <c r="H919" s="8">
        <f t="shared" si="71"/>
        <v>-55678</v>
      </c>
      <c r="I919" s="28"/>
      <c r="J919" s="2">
        <f t="shared" si="72"/>
        <v>-55678</v>
      </c>
      <c r="K919" s="28">
        <f t="shared" si="74"/>
        <v>-55678</v>
      </c>
    </row>
    <row r="920" spans="1:11" x14ac:dyDescent="0.25">
      <c r="A920" s="3">
        <f>'Données brutes'!A916+'Données brutes'!B916</f>
        <v>43151.041666666664</v>
      </c>
      <c r="B920" s="2">
        <f>'Données brutes'!C916*$E$2</f>
        <v>65363</v>
      </c>
      <c r="C920" s="8">
        <f>'Données brutes'!J916*Calculatrice!$C$2+'Données brutes'!K916*Calculatrice!$B$2+'Données brutes'!L916+'Données brutes'!N916*Calculatrice!$D$2</f>
        <v>11627</v>
      </c>
      <c r="D920" s="2">
        <f t="shared" si="73"/>
        <v>-53736</v>
      </c>
      <c r="E920" s="8">
        <f>IF(ABS(D920)&lt;'Le jeu'!$E$6*1000,D920,SIGN(D920)*'Le jeu'!$E$6*1000)</f>
        <v>0</v>
      </c>
      <c r="F920" s="8">
        <f t="shared" si="70"/>
        <v>-53736</v>
      </c>
      <c r="G920" s="28">
        <f>IF(F920&lt;0,'Le jeu'!$E$7*INT(Calculatrice!F920/1000),0)</f>
        <v>0</v>
      </c>
      <c r="H920" s="8">
        <f t="shared" si="71"/>
        <v>-53736</v>
      </c>
      <c r="I920" s="28"/>
      <c r="J920" s="2">
        <f t="shared" si="72"/>
        <v>-53736</v>
      </c>
      <c r="K920" s="28">
        <f t="shared" si="74"/>
        <v>-53736</v>
      </c>
    </row>
    <row r="921" spans="1:11" x14ac:dyDescent="0.25">
      <c r="A921" s="3">
        <f>'Données brutes'!A917+'Données brutes'!B917</f>
        <v>43151.0625</v>
      </c>
      <c r="B921" s="2">
        <f>'Données brutes'!C917*$E$2</f>
        <v>64817</v>
      </c>
      <c r="C921" s="8">
        <f>'Données brutes'!J917*Calculatrice!$C$2+'Données brutes'!K917*Calculatrice!$B$2+'Données brutes'!L917+'Données brutes'!N917*Calculatrice!$D$2</f>
        <v>11693</v>
      </c>
      <c r="D921" s="2">
        <f t="shared" si="73"/>
        <v>-53124</v>
      </c>
      <c r="E921" s="8">
        <f>IF(ABS(D921)&lt;'Le jeu'!$E$6*1000,D921,SIGN(D921)*'Le jeu'!$E$6*1000)</f>
        <v>0</v>
      </c>
      <c r="F921" s="8">
        <f t="shared" si="70"/>
        <v>-53124</v>
      </c>
      <c r="G921" s="28">
        <f>IF(F921&lt;0,'Le jeu'!$E$7*INT(Calculatrice!F921/1000),0)</f>
        <v>0</v>
      </c>
      <c r="H921" s="8">
        <f t="shared" si="71"/>
        <v>-53124</v>
      </c>
      <c r="I921" s="28"/>
      <c r="J921" s="2">
        <f t="shared" si="72"/>
        <v>-53124</v>
      </c>
      <c r="K921" s="28">
        <f t="shared" si="74"/>
        <v>-53124</v>
      </c>
    </row>
    <row r="922" spans="1:11" x14ac:dyDescent="0.25">
      <c r="A922" s="3">
        <f>'Données brutes'!A918+'Données brutes'!B918</f>
        <v>43151.083333333336</v>
      </c>
      <c r="B922" s="2">
        <f>'Données brutes'!C918*$E$2</f>
        <v>64318</v>
      </c>
      <c r="C922" s="8">
        <f>'Données brutes'!J918*Calculatrice!$C$2+'Données brutes'!K918*Calculatrice!$B$2+'Données brutes'!L918+'Données brutes'!N918*Calculatrice!$D$2</f>
        <v>11660</v>
      </c>
      <c r="D922" s="2">
        <f t="shared" si="73"/>
        <v>-52658</v>
      </c>
      <c r="E922" s="8">
        <f>IF(ABS(D922)&lt;'Le jeu'!$E$6*1000,D922,SIGN(D922)*'Le jeu'!$E$6*1000)</f>
        <v>0</v>
      </c>
      <c r="F922" s="8">
        <f t="shared" si="70"/>
        <v>-52658</v>
      </c>
      <c r="G922" s="28">
        <f>IF(F922&lt;0,'Le jeu'!$E$7*INT(Calculatrice!F922/1000),0)</f>
        <v>0</v>
      </c>
      <c r="H922" s="8">
        <f t="shared" si="71"/>
        <v>-52658</v>
      </c>
      <c r="I922" s="28"/>
      <c r="J922" s="2">
        <f t="shared" si="72"/>
        <v>-52658</v>
      </c>
      <c r="K922" s="28">
        <f t="shared" si="74"/>
        <v>-52658</v>
      </c>
    </row>
    <row r="923" spans="1:11" x14ac:dyDescent="0.25">
      <c r="A923" s="3">
        <f>'Données brutes'!A919+'Données brutes'!B919</f>
        <v>43151.104166666664</v>
      </c>
      <c r="B923" s="2">
        <f>'Données brutes'!C919*$E$2</f>
        <v>63865</v>
      </c>
      <c r="C923" s="8">
        <f>'Données brutes'!J919*Calculatrice!$C$2+'Données brutes'!K919*Calculatrice!$B$2+'Données brutes'!L919+'Données brutes'!N919*Calculatrice!$D$2</f>
        <v>11436</v>
      </c>
      <c r="D923" s="2">
        <f t="shared" si="73"/>
        <v>-52429</v>
      </c>
      <c r="E923" s="8">
        <f>IF(ABS(D923)&lt;'Le jeu'!$E$6*1000,D923,SIGN(D923)*'Le jeu'!$E$6*1000)</f>
        <v>0</v>
      </c>
      <c r="F923" s="8">
        <f t="shared" si="70"/>
        <v>-52429</v>
      </c>
      <c r="G923" s="28">
        <f>IF(F923&lt;0,'Le jeu'!$E$7*INT(Calculatrice!F923/1000),0)</f>
        <v>0</v>
      </c>
      <c r="H923" s="8">
        <f t="shared" si="71"/>
        <v>-52429</v>
      </c>
      <c r="I923" s="28"/>
      <c r="J923" s="2">
        <f t="shared" si="72"/>
        <v>-52429</v>
      </c>
      <c r="K923" s="28">
        <f t="shared" si="74"/>
        <v>-52429</v>
      </c>
    </row>
    <row r="924" spans="1:11" x14ac:dyDescent="0.25">
      <c r="A924" s="3">
        <f>'Données brutes'!A920+'Données brutes'!B920</f>
        <v>43151.125</v>
      </c>
      <c r="B924" s="2">
        <f>'Données brutes'!C920*$E$2</f>
        <v>61940</v>
      </c>
      <c r="C924" s="8">
        <f>'Données brutes'!J920*Calculatrice!$C$2+'Données brutes'!K920*Calculatrice!$B$2+'Données brutes'!L920+'Données brutes'!N920*Calculatrice!$D$2</f>
        <v>11004</v>
      </c>
      <c r="D924" s="2">
        <f t="shared" si="73"/>
        <v>-50936</v>
      </c>
      <c r="E924" s="8">
        <f>IF(ABS(D924)&lt;'Le jeu'!$E$6*1000,D924,SIGN(D924)*'Le jeu'!$E$6*1000)</f>
        <v>0</v>
      </c>
      <c r="F924" s="8">
        <f t="shared" si="70"/>
        <v>-50936</v>
      </c>
      <c r="G924" s="28">
        <f>IF(F924&lt;0,'Le jeu'!$E$7*INT(Calculatrice!F924/1000),0)</f>
        <v>0</v>
      </c>
      <c r="H924" s="8">
        <f t="shared" si="71"/>
        <v>-50936</v>
      </c>
      <c r="I924" s="28"/>
      <c r="J924" s="2">
        <f t="shared" si="72"/>
        <v>-50936</v>
      </c>
      <c r="K924" s="28">
        <f t="shared" si="74"/>
        <v>-50936</v>
      </c>
    </row>
    <row r="925" spans="1:11" x14ac:dyDescent="0.25">
      <c r="A925" s="3">
        <f>'Données brutes'!A921+'Données brutes'!B921</f>
        <v>43151.145833333336</v>
      </c>
      <c r="B925" s="2">
        <f>'Données brutes'!C921*$E$2</f>
        <v>60838</v>
      </c>
      <c r="C925" s="8">
        <f>'Données brutes'!J921*Calculatrice!$C$2+'Données brutes'!K921*Calculatrice!$B$2+'Données brutes'!L921+'Données brutes'!N921*Calculatrice!$D$2</f>
        <v>11194</v>
      </c>
      <c r="D925" s="2">
        <f t="shared" si="73"/>
        <v>-49644</v>
      </c>
      <c r="E925" s="8">
        <f>IF(ABS(D925)&lt;'Le jeu'!$E$6*1000,D925,SIGN(D925)*'Le jeu'!$E$6*1000)</f>
        <v>0</v>
      </c>
      <c r="F925" s="8">
        <f t="shared" si="70"/>
        <v>-49644</v>
      </c>
      <c r="G925" s="28">
        <f>IF(F925&lt;0,'Le jeu'!$E$7*INT(Calculatrice!F925/1000),0)</f>
        <v>0</v>
      </c>
      <c r="H925" s="8">
        <f t="shared" si="71"/>
        <v>-49644</v>
      </c>
      <c r="I925" s="28"/>
      <c r="J925" s="2">
        <f t="shared" si="72"/>
        <v>-49644</v>
      </c>
      <c r="K925" s="28">
        <f t="shared" si="74"/>
        <v>-49644</v>
      </c>
    </row>
    <row r="926" spans="1:11" x14ac:dyDescent="0.25">
      <c r="A926" s="3">
        <f>'Données brutes'!A922+'Données brutes'!B922</f>
        <v>43151.166666666664</v>
      </c>
      <c r="B926" s="2">
        <f>'Données brutes'!C922*$E$2</f>
        <v>59948</v>
      </c>
      <c r="C926" s="8">
        <f>'Données brutes'!J922*Calculatrice!$C$2+'Données brutes'!K922*Calculatrice!$B$2+'Données brutes'!L922+'Données brutes'!N922*Calculatrice!$D$2</f>
        <v>10893</v>
      </c>
      <c r="D926" s="2">
        <f t="shared" si="73"/>
        <v>-49055</v>
      </c>
      <c r="E926" s="8">
        <f>IF(ABS(D926)&lt;'Le jeu'!$E$6*1000,D926,SIGN(D926)*'Le jeu'!$E$6*1000)</f>
        <v>0</v>
      </c>
      <c r="F926" s="8">
        <f t="shared" si="70"/>
        <v>-49055</v>
      </c>
      <c r="G926" s="28">
        <f>IF(F926&lt;0,'Le jeu'!$E$7*INT(Calculatrice!F926/1000),0)</f>
        <v>0</v>
      </c>
      <c r="H926" s="8">
        <f t="shared" si="71"/>
        <v>-49055</v>
      </c>
      <c r="I926" s="28"/>
      <c r="J926" s="2">
        <f t="shared" si="72"/>
        <v>-49055</v>
      </c>
      <c r="K926" s="28">
        <f t="shared" si="74"/>
        <v>-49055</v>
      </c>
    </row>
    <row r="927" spans="1:11" x14ac:dyDescent="0.25">
      <c r="A927" s="3">
        <f>'Données brutes'!A923+'Données brutes'!B923</f>
        <v>43151.1875</v>
      </c>
      <c r="B927" s="2">
        <f>'Données brutes'!C923*$E$2</f>
        <v>59967</v>
      </c>
      <c r="C927" s="8">
        <f>'Données brutes'!J923*Calculatrice!$C$2+'Données brutes'!K923*Calculatrice!$B$2+'Données brutes'!L923+'Données brutes'!N923*Calculatrice!$D$2</f>
        <v>11001</v>
      </c>
      <c r="D927" s="2">
        <f t="shared" si="73"/>
        <v>-48966</v>
      </c>
      <c r="E927" s="8">
        <f>IF(ABS(D927)&lt;'Le jeu'!$E$6*1000,D927,SIGN(D927)*'Le jeu'!$E$6*1000)</f>
        <v>0</v>
      </c>
      <c r="F927" s="8">
        <f t="shared" si="70"/>
        <v>-48966</v>
      </c>
      <c r="G927" s="28">
        <f>IF(F927&lt;0,'Le jeu'!$E$7*INT(Calculatrice!F927/1000),0)</f>
        <v>0</v>
      </c>
      <c r="H927" s="8">
        <f t="shared" si="71"/>
        <v>-48966</v>
      </c>
      <c r="I927" s="28"/>
      <c r="J927" s="2">
        <f t="shared" si="72"/>
        <v>-48966</v>
      </c>
      <c r="K927" s="28">
        <f t="shared" si="74"/>
        <v>-48966</v>
      </c>
    </row>
    <row r="928" spans="1:11" x14ac:dyDescent="0.25">
      <c r="A928" s="3">
        <f>'Données brutes'!A924+'Données brutes'!B924</f>
        <v>43151.208333333336</v>
      </c>
      <c r="B928" s="2">
        <f>'Données brutes'!C924*$E$2</f>
        <v>60181</v>
      </c>
      <c r="C928" s="8">
        <f>'Données brutes'!J924*Calculatrice!$C$2+'Données brutes'!K924*Calculatrice!$B$2+'Données brutes'!L924+'Données brutes'!N924*Calculatrice!$D$2</f>
        <v>11117</v>
      </c>
      <c r="D928" s="2">
        <f t="shared" si="73"/>
        <v>-49064</v>
      </c>
      <c r="E928" s="8">
        <f>IF(ABS(D928)&lt;'Le jeu'!$E$6*1000,D928,SIGN(D928)*'Le jeu'!$E$6*1000)</f>
        <v>0</v>
      </c>
      <c r="F928" s="8">
        <f t="shared" si="70"/>
        <v>-49064</v>
      </c>
      <c r="G928" s="28">
        <f>IF(F928&lt;0,'Le jeu'!$E$7*INT(Calculatrice!F928/1000),0)</f>
        <v>0</v>
      </c>
      <c r="H928" s="8">
        <f t="shared" si="71"/>
        <v>-49064</v>
      </c>
      <c r="I928" s="28"/>
      <c r="J928" s="2">
        <f t="shared" si="72"/>
        <v>-49064</v>
      </c>
      <c r="K928" s="28">
        <f t="shared" si="74"/>
        <v>-49064</v>
      </c>
    </row>
    <row r="929" spans="1:11" x14ac:dyDescent="0.25">
      <c r="A929" s="3">
        <f>'Données brutes'!A925+'Données brutes'!B925</f>
        <v>43151.229166666664</v>
      </c>
      <c r="B929" s="2">
        <f>'Données brutes'!C925*$E$2</f>
        <v>62096</v>
      </c>
      <c r="C929" s="8">
        <f>'Données brutes'!J925*Calculatrice!$C$2+'Données brutes'!K925*Calculatrice!$B$2+'Données brutes'!L925+'Données brutes'!N925*Calculatrice!$D$2</f>
        <v>11303</v>
      </c>
      <c r="D929" s="2">
        <f t="shared" si="73"/>
        <v>-50793</v>
      </c>
      <c r="E929" s="8">
        <f>IF(ABS(D929)&lt;'Le jeu'!$E$6*1000,D929,SIGN(D929)*'Le jeu'!$E$6*1000)</f>
        <v>0</v>
      </c>
      <c r="F929" s="8">
        <f t="shared" si="70"/>
        <v>-50793</v>
      </c>
      <c r="G929" s="28">
        <f>IF(F929&lt;0,'Le jeu'!$E$7*INT(Calculatrice!F929/1000),0)</f>
        <v>0</v>
      </c>
      <c r="H929" s="8">
        <f t="shared" si="71"/>
        <v>-50793</v>
      </c>
      <c r="I929" s="28"/>
      <c r="J929" s="2">
        <f t="shared" si="72"/>
        <v>-50793</v>
      </c>
      <c r="K929" s="28">
        <f t="shared" si="74"/>
        <v>-50793</v>
      </c>
    </row>
    <row r="930" spans="1:11" x14ac:dyDescent="0.25">
      <c r="A930" s="3">
        <f>'Données brutes'!A926+'Données brutes'!B926</f>
        <v>43151.25</v>
      </c>
      <c r="B930" s="2">
        <f>'Données brutes'!C926*$E$2</f>
        <v>63659</v>
      </c>
      <c r="C930" s="8">
        <f>'Données brutes'!J926*Calculatrice!$C$2+'Données brutes'!K926*Calculatrice!$B$2+'Données brutes'!L926+'Données brutes'!N926*Calculatrice!$D$2</f>
        <v>12054</v>
      </c>
      <c r="D930" s="2">
        <f t="shared" si="73"/>
        <v>-51605</v>
      </c>
      <c r="E930" s="8">
        <f>IF(ABS(D930)&lt;'Le jeu'!$E$6*1000,D930,SIGN(D930)*'Le jeu'!$E$6*1000)</f>
        <v>0</v>
      </c>
      <c r="F930" s="8">
        <f t="shared" si="70"/>
        <v>-51605</v>
      </c>
      <c r="G930" s="28">
        <f>IF(F930&lt;0,'Le jeu'!$E$7*INT(Calculatrice!F930/1000),0)</f>
        <v>0</v>
      </c>
      <c r="H930" s="8">
        <f t="shared" si="71"/>
        <v>-51605</v>
      </c>
      <c r="I930" s="28"/>
      <c r="J930" s="2">
        <f t="shared" si="72"/>
        <v>-51605</v>
      </c>
      <c r="K930" s="28">
        <f t="shared" si="74"/>
        <v>-51605</v>
      </c>
    </row>
    <row r="931" spans="1:11" x14ac:dyDescent="0.25">
      <c r="A931" s="3">
        <f>'Données brutes'!A927+'Données brutes'!B927</f>
        <v>43151.270833333336</v>
      </c>
      <c r="B931" s="2">
        <f>'Données brutes'!C927*$E$2</f>
        <v>67298</v>
      </c>
      <c r="C931" s="8">
        <f>'Données brutes'!J927*Calculatrice!$C$2+'Données brutes'!K927*Calculatrice!$B$2+'Données brutes'!L927+'Données brutes'!N927*Calculatrice!$D$2</f>
        <v>12751</v>
      </c>
      <c r="D931" s="2">
        <f t="shared" si="73"/>
        <v>-54547</v>
      </c>
      <c r="E931" s="8">
        <f>IF(ABS(D931)&lt;'Le jeu'!$E$6*1000,D931,SIGN(D931)*'Le jeu'!$E$6*1000)</f>
        <v>0</v>
      </c>
      <c r="F931" s="8">
        <f t="shared" si="70"/>
        <v>-54547</v>
      </c>
      <c r="G931" s="28">
        <f>IF(F931&lt;0,'Le jeu'!$E$7*INT(Calculatrice!F931/1000),0)</f>
        <v>0</v>
      </c>
      <c r="H931" s="8">
        <f t="shared" si="71"/>
        <v>-54547</v>
      </c>
      <c r="I931" s="28"/>
      <c r="J931" s="2">
        <f t="shared" si="72"/>
        <v>-54547</v>
      </c>
      <c r="K931" s="28">
        <f t="shared" si="74"/>
        <v>-54547</v>
      </c>
    </row>
    <row r="932" spans="1:11" x14ac:dyDescent="0.25">
      <c r="A932" s="3">
        <f>'Données brutes'!A928+'Données brutes'!B928</f>
        <v>43151.291666666664</v>
      </c>
      <c r="B932" s="2">
        <f>'Données brutes'!C928*$E$2</f>
        <v>70382</v>
      </c>
      <c r="C932" s="8">
        <f>'Données brutes'!J928*Calculatrice!$C$2+'Données brutes'!K928*Calculatrice!$B$2+'Données brutes'!L928+'Données brutes'!N928*Calculatrice!$D$2</f>
        <v>15140</v>
      </c>
      <c r="D932" s="2">
        <f t="shared" si="73"/>
        <v>-55242</v>
      </c>
      <c r="E932" s="8">
        <f>IF(ABS(D932)&lt;'Le jeu'!$E$6*1000,D932,SIGN(D932)*'Le jeu'!$E$6*1000)</f>
        <v>0</v>
      </c>
      <c r="F932" s="8">
        <f t="shared" si="70"/>
        <v>-55242</v>
      </c>
      <c r="G932" s="28">
        <f>IF(F932&lt;0,'Le jeu'!$E$7*INT(Calculatrice!F932/1000),0)</f>
        <v>0</v>
      </c>
      <c r="H932" s="8">
        <f t="shared" si="71"/>
        <v>-55242</v>
      </c>
      <c r="I932" s="28"/>
      <c r="J932" s="2">
        <f t="shared" si="72"/>
        <v>-55242</v>
      </c>
      <c r="K932" s="28">
        <f t="shared" si="74"/>
        <v>-55242</v>
      </c>
    </row>
    <row r="933" spans="1:11" x14ac:dyDescent="0.25">
      <c r="A933" s="3">
        <f>'Données brutes'!A929+'Données brutes'!B929</f>
        <v>43151.3125</v>
      </c>
      <c r="B933" s="2">
        <f>'Données brutes'!C929*$E$2</f>
        <v>73032</v>
      </c>
      <c r="C933" s="8">
        <f>'Données brutes'!J929*Calculatrice!$C$2+'Données brutes'!K929*Calculatrice!$B$2+'Données brutes'!L929+'Données brutes'!N929*Calculatrice!$D$2</f>
        <v>15866</v>
      </c>
      <c r="D933" s="2">
        <f t="shared" si="73"/>
        <v>-57166</v>
      </c>
      <c r="E933" s="8">
        <f>IF(ABS(D933)&lt;'Le jeu'!$E$6*1000,D933,SIGN(D933)*'Le jeu'!$E$6*1000)</f>
        <v>0</v>
      </c>
      <c r="F933" s="8">
        <f t="shared" si="70"/>
        <v>-57166</v>
      </c>
      <c r="G933" s="28">
        <f>IF(F933&lt;0,'Le jeu'!$E$7*INT(Calculatrice!F933/1000),0)</f>
        <v>0</v>
      </c>
      <c r="H933" s="8">
        <f t="shared" si="71"/>
        <v>-57166</v>
      </c>
      <c r="I933" s="28"/>
      <c r="J933" s="2">
        <f t="shared" si="72"/>
        <v>-57166</v>
      </c>
      <c r="K933" s="28">
        <f t="shared" si="74"/>
        <v>-57166</v>
      </c>
    </row>
    <row r="934" spans="1:11" x14ac:dyDescent="0.25">
      <c r="A934" s="3">
        <f>'Données brutes'!A930+'Données brutes'!B930</f>
        <v>43151.333333333336</v>
      </c>
      <c r="B934" s="2">
        <f>'Données brutes'!C930*$E$2</f>
        <v>73998</v>
      </c>
      <c r="C934" s="8">
        <f>'Données brutes'!J930*Calculatrice!$C$2+'Données brutes'!K930*Calculatrice!$B$2+'Données brutes'!L930+'Données brutes'!N930*Calculatrice!$D$2</f>
        <v>16910</v>
      </c>
      <c r="D934" s="2">
        <f t="shared" si="73"/>
        <v>-57088</v>
      </c>
      <c r="E934" s="8">
        <f>IF(ABS(D934)&lt;'Le jeu'!$E$6*1000,D934,SIGN(D934)*'Le jeu'!$E$6*1000)</f>
        <v>0</v>
      </c>
      <c r="F934" s="8">
        <f t="shared" si="70"/>
        <v>-57088</v>
      </c>
      <c r="G934" s="28">
        <f>IF(F934&lt;0,'Le jeu'!$E$7*INT(Calculatrice!F934/1000),0)</f>
        <v>0</v>
      </c>
      <c r="H934" s="8">
        <f t="shared" si="71"/>
        <v>-57088</v>
      </c>
      <c r="I934" s="28"/>
      <c r="J934" s="2">
        <f t="shared" si="72"/>
        <v>-57088</v>
      </c>
      <c r="K934" s="28">
        <f t="shared" si="74"/>
        <v>-57088</v>
      </c>
    </row>
    <row r="935" spans="1:11" x14ac:dyDescent="0.25">
      <c r="A935" s="3">
        <f>'Données brutes'!A931+'Données brutes'!B931</f>
        <v>43151.354166666664</v>
      </c>
      <c r="B935" s="2">
        <f>'Données brutes'!C931*$E$2</f>
        <v>74841</v>
      </c>
      <c r="C935" s="8">
        <f>'Données brutes'!J931*Calculatrice!$C$2+'Données brutes'!K931*Calculatrice!$B$2+'Données brutes'!L931+'Données brutes'!N931*Calculatrice!$D$2</f>
        <v>17582</v>
      </c>
      <c r="D935" s="2">
        <f t="shared" si="73"/>
        <v>-57259</v>
      </c>
      <c r="E935" s="8">
        <f>IF(ABS(D935)&lt;'Le jeu'!$E$6*1000,D935,SIGN(D935)*'Le jeu'!$E$6*1000)</f>
        <v>0</v>
      </c>
      <c r="F935" s="8">
        <f t="shared" ref="F935:F998" si="75">D935-E935</f>
        <v>-57259</v>
      </c>
      <c r="G935" s="28">
        <f>IF(F935&lt;0,'Le jeu'!$E$7*INT(Calculatrice!F935/1000),0)</f>
        <v>0</v>
      </c>
      <c r="H935" s="8">
        <f t="shared" ref="H935:H998" si="76">F935-G935</f>
        <v>-57259</v>
      </c>
      <c r="I935" s="28"/>
      <c r="J935" s="2">
        <f t="shared" ref="J935:J998" si="77">H935-(I935-I936)*1000000/0.5</f>
        <v>-57259</v>
      </c>
      <c r="K935" s="28">
        <f t="shared" si="74"/>
        <v>-57259</v>
      </c>
    </row>
    <row r="936" spans="1:11" x14ac:dyDescent="0.25">
      <c r="A936" s="3">
        <f>'Données brutes'!A932+'Données brutes'!B932</f>
        <v>43151.375</v>
      </c>
      <c r="B936" s="2">
        <f>'Données brutes'!C932*$E$2</f>
        <v>75810</v>
      </c>
      <c r="C936" s="8">
        <f>'Données brutes'!J932*Calculatrice!$C$2+'Données brutes'!K932*Calculatrice!$B$2+'Données brutes'!L932+'Données brutes'!N932*Calculatrice!$D$2</f>
        <v>18876</v>
      </c>
      <c r="D936" s="2">
        <f t="shared" si="73"/>
        <v>-56934</v>
      </c>
      <c r="E936" s="8">
        <f>IF(ABS(D936)&lt;'Le jeu'!$E$6*1000,D936,SIGN(D936)*'Le jeu'!$E$6*1000)</f>
        <v>0</v>
      </c>
      <c r="F936" s="8">
        <f t="shared" si="75"/>
        <v>-56934</v>
      </c>
      <c r="G936" s="28">
        <f>IF(F936&lt;0,'Le jeu'!$E$7*INT(Calculatrice!F936/1000),0)</f>
        <v>0</v>
      </c>
      <c r="H936" s="8">
        <f t="shared" si="76"/>
        <v>-56934</v>
      </c>
      <c r="I936" s="28"/>
      <c r="J936" s="2">
        <f t="shared" si="77"/>
        <v>-56934</v>
      </c>
      <c r="K936" s="28">
        <f t="shared" si="74"/>
        <v>-56934</v>
      </c>
    </row>
    <row r="937" spans="1:11" x14ac:dyDescent="0.25">
      <c r="A937" s="3">
        <f>'Données brutes'!A933+'Données brutes'!B933</f>
        <v>43151.395833333336</v>
      </c>
      <c r="B937" s="2">
        <f>'Données brutes'!C933*$E$2</f>
        <v>76340</v>
      </c>
      <c r="C937" s="8">
        <f>'Données brutes'!J933*Calculatrice!$C$2+'Données brutes'!K933*Calculatrice!$B$2+'Données brutes'!L933+'Données brutes'!N933*Calculatrice!$D$2</f>
        <v>19774</v>
      </c>
      <c r="D937" s="2">
        <f t="shared" si="73"/>
        <v>-56566</v>
      </c>
      <c r="E937" s="8">
        <f>IF(ABS(D937)&lt;'Le jeu'!$E$6*1000,D937,SIGN(D937)*'Le jeu'!$E$6*1000)</f>
        <v>0</v>
      </c>
      <c r="F937" s="8">
        <f t="shared" si="75"/>
        <v>-56566</v>
      </c>
      <c r="G937" s="28">
        <f>IF(F937&lt;0,'Le jeu'!$E$7*INT(Calculatrice!F937/1000),0)</f>
        <v>0</v>
      </c>
      <c r="H937" s="8">
        <f t="shared" si="76"/>
        <v>-56566</v>
      </c>
      <c r="I937" s="28"/>
      <c r="J937" s="2">
        <f t="shared" si="77"/>
        <v>-56566</v>
      </c>
      <c r="K937" s="28">
        <f t="shared" si="74"/>
        <v>-56566</v>
      </c>
    </row>
    <row r="938" spans="1:11" x14ac:dyDescent="0.25">
      <c r="A938" s="3">
        <f>'Données brutes'!A934+'Données brutes'!B934</f>
        <v>43151.416666666664</v>
      </c>
      <c r="B938" s="2">
        <f>'Données brutes'!C934*$E$2</f>
        <v>76358</v>
      </c>
      <c r="C938" s="8">
        <f>'Données brutes'!J934*Calculatrice!$C$2+'Données brutes'!K934*Calculatrice!$B$2+'Données brutes'!L934+'Données brutes'!N934*Calculatrice!$D$2</f>
        <v>19606</v>
      </c>
      <c r="D938" s="2">
        <f t="shared" si="73"/>
        <v>-56752</v>
      </c>
      <c r="E938" s="8">
        <f>IF(ABS(D938)&lt;'Le jeu'!$E$6*1000,D938,SIGN(D938)*'Le jeu'!$E$6*1000)</f>
        <v>0</v>
      </c>
      <c r="F938" s="8">
        <f t="shared" si="75"/>
        <v>-56752</v>
      </c>
      <c r="G938" s="28">
        <f>IF(F938&lt;0,'Le jeu'!$E$7*INT(Calculatrice!F938/1000),0)</f>
        <v>0</v>
      </c>
      <c r="H938" s="8">
        <f t="shared" si="76"/>
        <v>-56752</v>
      </c>
      <c r="I938" s="28"/>
      <c r="J938" s="2">
        <f t="shared" si="77"/>
        <v>-56752</v>
      </c>
      <c r="K938" s="28">
        <f t="shared" si="74"/>
        <v>-56752</v>
      </c>
    </row>
    <row r="939" spans="1:11" x14ac:dyDescent="0.25">
      <c r="A939" s="3">
        <f>'Données brutes'!A935+'Données brutes'!B935</f>
        <v>43151.4375</v>
      </c>
      <c r="B939" s="2">
        <f>'Données brutes'!C935*$E$2</f>
        <v>76261</v>
      </c>
      <c r="C939" s="8">
        <f>'Données brutes'!J935*Calculatrice!$C$2+'Données brutes'!K935*Calculatrice!$B$2+'Données brutes'!L935+'Données brutes'!N935*Calculatrice!$D$2</f>
        <v>19280</v>
      </c>
      <c r="D939" s="2">
        <f t="shared" si="73"/>
        <v>-56981</v>
      </c>
      <c r="E939" s="8">
        <f>IF(ABS(D939)&lt;'Le jeu'!$E$6*1000,D939,SIGN(D939)*'Le jeu'!$E$6*1000)</f>
        <v>0</v>
      </c>
      <c r="F939" s="8">
        <f t="shared" si="75"/>
        <v>-56981</v>
      </c>
      <c r="G939" s="28">
        <f>IF(F939&lt;0,'Le jeu'!$E$7*INT(Calculatrice!F939/1000),0)</f>
        <v>0</v>
      </c>
      <c r="H939" s="8">
        <f t="shared" si="76"/>
        <v>-56981</v>
      </c>
      <c r="I939" s="28"/>
      <c r="J939" s="2">
        <f t="shared" si="77"/>
        <v>-56981</v>
      </c>
      <c r="K939" s="28">
        <f t="shared" si="74"/>
        <v>-56981</v>
      </c>
    </row>
    <row r="940" spans="1:11" x14ac:dyDescent="0.25">
      <c r="A940" s="3">
        <f>'Données brutes'!A936+'Données brutes'!B936</f>
        <v>43151.458333333336</v>
      </c>
      <c r="B940" s="2">
        <f>'Données brutes'!C936*$E$2</f>
        <v>76221</v>
      </c>
      <c r="C940" s="8">
        <f>'Données brutes'!J936*Calculatrice!$C$2+'Données brutes'!K936*Calculatrice!$B$2+'Données brutes'!L936+'Données brutes'!N936*Calculatrice!$D$2</f>
        <v>18890</v>
      </c>
      <c r="D940" s="2">
        <f t="shared" si="73"/>
        <v>-57331</v>
      </c>
      <c r="E940" s="8">
        <f>IF(ABS(D940)&lt;'Le jeu'!$E$6*1000,D940,SIGN(D940)*'Le jeu'!$E$6*1000)</f>
        <v>0</v>
      </c>
      <c r="F940" s="8">
        <f t="shared" si="75"/>
        <v>-57331</v>
      </c>
      <c r="G940" s="28">
        <f>IF(F940&lt;0,'Le jeu'!$E$7*INT(Calculatrice!F940/1000),0)</f>
        <v>0</v>
      </c>
      <c r="H940" s="8">
        <f t="shared" si="76"/>
        <v>-57331</v>
      </c>
      <c r="I940" s="28"/>
      <c r="J940" s="2">
        <f t="shared" si="77"/>
        <v>-57331</v>
      </c>
      <c r="K940" s="28">
        <f t="shared" si="74"/>
        <v>-57331</v>
      </c>
    </row>
    <row r="941" spans="1:11" x14ac:dyDescent="0.25">
      <c r="A941" s="3">
        <f>'Données brutes'!A937+'Données brutes'!B937</f>
        <v>43151.479166666664</v>
      </c>
      <c r="B941" s="2">
        <f>'Données brutes'!C937*$E$2</f>
        <v>76309</v>
      </c>
      <c r="C941" s="8">
        <f>'Données brutes'!J937*Calculatrice!$C$2+'Données brutes'!K937*Calculatrice!$B$2+'Données brutes'!L937+'Données brutes'!N937*Calculatrice!$D$2</f>
        <v>18485</v>
      </c>
      <c r="D941" s="2">
        <f t="shared" si="73"/>
        <v>-57824</v>
      </c>
      <c r="E941" s="8">
        <f>IF(ABS(D941)&lt;'Le jeu'!$E$6*1000,D941,SIGN(D941)*'Le jeu'!$E$6*1000)</f>
        <v>0</v>
      </c>
      <c r="F941" s="8">
        <f t="shared" si="75"/>
        <v>-57824</v>
      </c>
      <c r="G941" s="28">
        <f>IF(F941&lt;0,'Le jeu'!$E$7*INT(Calculatrice!F941/1000),0)</f>
        <v>0</v>
      </c>
      <c r="H941" s="8">
        <f t="shared" si="76"/>
        <v>-57824</v>
      </c>
      <c r="I941" s="28"/>
      <c r="J941" s="2">
        <f t="shared" si="77"/>
        <v>-57824</v>
      </c>
      <c r="K941" s="28">
        <f t="shared" si="74"/>
        <v>-57824</v>
      </c>
    </row>
    <row r="942" spans="1:11" x14ac:dyDescent="0.25">
      <c r="A942" s="3">
        <f>'Données brutes'!A938+'Données brutes'!B938</f>
        <v>43151.5</v>
      </c>
      <c r="B942" s="2">
        <f>'Données brutes'!C938*$E$2</f>
        <v>76609</v>
      </c>
      <c r="C942" s="8">
        <f>'Données brutes'!J938*Calculatrice!$C$2+'Données brutes'!K938*Calculatrice!$B$2+'Données brutes'!L938+'Données brutes'!N938*Calculatrice!$D$2</f>
        <v>18375</v>
      </c>
      <c r="D942" s="2">
        <f t="shared" si="73"/>
        <v>-58234</v>
      </c>
      <c r="E942" s="8">
        <f>IF(ABS(D942)&lt;'Le jeu'!$E$6*1000,D942,SIGN(D942)*'Le jeu'!$E$6*1000)</f>
        <v>0</v>
      </c>
      <c r="F942" s="8">
        <f t="shared" si="75"/>
        <v>-58234</v>
      </c>
      <c r="G942" s="28">
        <f>IF(F942&lt;0,'Le jeu'!$E$7*INT(Calculatrice!F942/1000),0)</f>
        <v>0</v>
      </c>
      <c r="H942" s="8">
        <f t="shared" si="76"/>
        <v>-58234</v>
      </c>
      <c r="I942" s="28"/>
      <c r="J942" s="2">
        <f t="shared" si="77"/>
        <v>-58234</v>
      </c>
      <c r="K942" s="28">
        <f t="shared" si="74"/>
        <v>-58234</v>
      </c>
    </row>
    <row r="943" spans="1:11" x14ac:dyDescent="0.25">
      <c r="A943" s="3">
        <f>'Données brutes'!A939+'Données brutes'!B939</f>
        <v>43151.520833333336</v>
      </c>
      <c r="B943" s="2">
        <f>'Données brutes'!C939*$E$2</f>
        <v>75928</v>
      </c>
      <c r="C943" s="8">
        <f>'Données brutes'!J939*Calculatrice!$C$2+'Données brutes'!K939*Calculatrice!$B$2+'Données brutes'!L939+'Données brutes'!N939*Calculatrice!$D$2</f>
        <v>18227</v>
      </c>
      <c r="D943" s="2">
        <f t="shared" si="73"/>
        <v>-57701</v>
      </c>
      <c r="E943" s="8">
        <f>IF(ABS(D943)&lt;'Le jeu'!$E$6*1000,D943,SIGN(D943)*'Le jeu'!$E$6*1000)</f>
        <v>0</v>
      </c>
      <c r="F943" s="8">
        <f t="shared" si="75"/>
        <v>-57701</v>
      </c>
      <c r="G943" s="28">
        <f>IF(F943&lt;0,'Le jeu'!$E$7*INT(Calculatrice!F943/1000),0)</f>
        <v>0</v>
      </c>
      <c r="H943" s="8">
        <f t="shared" si="76"/>
        <v>-57701</v>
      </c>
      <c r="I943" s="28"/>
      <c r="J943" s="2">
        <f t="shared" si="77"/>
        <v>-57701</v>
      </c>
      <c r="K943" s="28">
        <f t="shared" si="74"/>
        <v>-57701</v>
      </c>
    </row>
    <row r="944" spans="1:11" x14ac:dyDescent="0.25">
      <c r="A944" s="3">
        <f>'Données brutes'!A940+'Données brutes'!B940</f>
        <v>43151.541666666664</v>
      </c>
      <c r="B944" s="2">
        <f>'Données brutes'!C940*$E$2</f>
        <v>75939</v>
      </c>
      <c r="C944" s="8">
        <f>'Données brutes'!J940*Calculatrice!$C$2+'Données brutes'!K940*Calculatrice!$B$2+'Données brutes'!L940+'Données brutes'!N940*Calculatrice!$D$2</f>
        <v>18285</v>
      </c>
      <c r="D944" s="2">
        <f t="shared" si="73"/>
        <v>-57654</v>
      </c>
      <c r="E944" s="8">
        <f>IF(ABS(D944)&lt;'Le jeu'!$E$6*1000,D944,SIGN(D944)*'Le jeu'!$E$6*1000)</f>
        <v>0</v>
      </c>
      <c r="F944" s="8">
        <f t="shared" si="75"/>
        <v>-57654</v>
      </c>
      <c r="G944" s="28">
        <f>IF(F944&lt;0,'Le jeu'!$E$7*INT(Calculatrice!F944/1000),0)</f>
        <v>0</v>
      </c>
      <c r="H944" s="8">
        <f t="shared" si="76"/>
        <v>-57654</v>
      </c>
      <c r="I944" s="28"/>
      <c r="J944" s="2">
        <f t="shared" si="77"/>
        <v>-57654</v>
      </c>
      <c r="K944" s="28">
        <f t="shared" si="74"/>
        <v>-57654</v>
      </c>
    </row>
    <row r="945" spans="1:11" x14ac:dyDescent="0.25">
      <c r="A945" s="3">
        <f>'Données brutes'!A941+'Données brutes'!B941</f>
        <v>43151.5625</v>
      </c>
      <c r="B945" s="2">
        <f>'Données brutes'!C941*$E$2</f>
        <v>74642</v>
      </c>
      <c r="C945" s="8">
        <f>'Données brutes'!J941*Calculatrice!$C$2+'Données brutes'!K941*Calculatrice!$B$2+'Données brutes'!L941+'Données brutes'!N941*Calculatrice!$D$2</f>
        <v>18191</v>
      </c>
      <c r="D945" s="2">
        <f t="shared" si="73"/>
        <v>-56451</v>
      </c>
      <c r="E945" s="8">
        <f>IF(ABS(D945)&lt;'Le jeu'!$E$6*1000,D945,SIGN(D945)*'Le jeu'!$E$6*1000)</f>
        <v>0</v>
      </c>
      <c r="F945" s="8">
        <f t="shared" si="75"/>
        <v>-56451</v>
      </c>
      <c r="G945" s="28">
        <f>IF(F945&lt;0,'Le jeu'!$E$7*INT(Calculatrice!F945/1000),0)</f>
        <v>0</v>
      </c>
      <c r="H945" s="8">
        <f t="shared" si="76"/>
        <v>-56451</v>
      </c>
      <c r="I945" s="28"/>
      <c r="J945" s="2">
        <f t="shared" si="77"/>
        <v>-56451</v>
      </c>
      <c r="K945" s="28">
        <f t="shared" si="74"/>
        <v>-56451</v>
      </c>
    </row>
    <row r="946" spans="1:11" x14ac:dyDescent="0.25">
      <c r="A946" s="3">
        <f>'Données brutes'!A942+'Données brutes'!B942</f>
        <v>43151.583333333336</v>
      </c>
      <c r="B946" s="2">
        <f>'Données brutes'!C942*$E$2</f>
        <v>73856</v>
      </c>
      <c r="C946" s="8">
        <f>'Données brutes'!J942*Calculatrice!$C$2+'Données brutes'!K942*Calculatrice!$B$2+'Données brutes'!L942+'Données brutes'!N942*Calculatrice!$D$2</f>
        <v>17724</v>
      </c>
      <c r="D946" s="2">
        <f t="shared" si="73"/>
        <v>-56132</v>
      </c>
      <c r="E946" s="8">
        <f>IF(ABS(D946)&lt;'Le jeu'!$E$6*1000,D946,SIGN(D946)*'Le jeu'!$E$6*1000)</f>
        <v>0</v>
      </c>
      <c r="F946" s="8">
        <f t="shared" si="75"/>
        <v>-56132</v>
      </c>
      <c r="G946" s="28">
        <f>IF(F946&lt;0,'Le jeu'!$E$7*INT(Calculatrice!F946/1000),0)</f>
        <v>0</v>
      </c>
      <c r="H946" s="8">
        <f t="shared" si="76"/>
        <v>-56132</v>
      </c>
      <c r="I946" s="28"/>
      <c r="J946" s="2">
        <f t="shared" si="77"/>
        <v>-56132</v>
      </c>
      <c r="K946" s="28">
        <f t="shared" si="74"/>
        <v>-56132</v>
      </c>
    </row>
    <row r="947" spans="1:11" x14ac:dyDescent="0.25">
      <c r="A947" s="3">
        <f>'Données brutes'!A943+'Données brutes'!B943</f>
        <v>43151.604166666664</v>
      </c>
      <c r="B947" s="2">
        <f>'Données brutes'!C943*$E$2</f>
        <v>73339</v>
      </c>
      <c r="C947" s="8">
        <f>'Données brutes'!J943*Calculatrice!$C$2+'Données brutes'!K943*Calculatrice!$B$2+'Données brutes'!L943+'Données brutes'!N943*Calculatrice!$D$2</f>
        <v>17770</v>
      </c>
      <c r="D947" s="2">
        <f t="shared" si="73"/>
        <v>-55569</v>
      </c>
      <c r="E947" s="8">
        <f>IF(ABS(D947)&lt;'Le jeu'!$E$6*1000,D947,SIGN(D947)*'Le jeu'!$E$6*1000)</f>
        <v>0</v>
      </c>
      <c r="F947" s="8">
        <f t="shared" si="75"/>
        <v>-55569</v>
      </c>
      <c r="G947" s="28">
        <f>IF(F947&lt;0,'Le jeu'!$E$7*INT(Calculatrice!F947/1000),0)</f>
        <v>0</v>
      </c>
      <c r="H947" s="8">
        <f t="shared" si="76"/>
        <v>-55569</v>
      </c>
      <c r="I947" s="28"/>
      <c r="J947" s="2">
        <f t="shared" si="77"/>
        <v>-55569</v>
      </c>
      <c r="K947" s="28">
        <f t="shared" si="74"/>
        <v>-55569</v>
      </c>
    </row>
    <row r="948" spans="1:11" x14ac:dyDescent="0.25">
      <c r="A948" s="3">
        <f>'Données brutes'!A944+'Données brutes'!B944</f>
        <v>43151.625</v>
      </c>
      <c r="B948" s="2">
        <f>'Données brutes'!C944*$E$2</f>
        <v>71885</v>
      </c>
      <c r="C948" s="8">
        <f>'Données brutes'!J944*Calculatrice!$C$2+'Données brutes'!K944*Calculatrice!$B$2+'Données brutes'!L944+'Données brutes'!N944*Calculatrice!$D$2</f>
        <v>17179</v>
      </c>
      <c r="D948" s="2">
        <f t="shared" si="73"/>
        <v>-54706</v>
      </c>
      <c r="E948" s="8">
        <f>IF(ABS(D948)&lt;'Le jeu'!$E$6*1000,D948,SIGN(D948)*'Le jeu'!$E$6*1000)</f>
        <v>0</v>
      </c>
      <c r="F948" s="8">
        <f t="shared" si="75"/>
        <v>-54706</v>
      </c>
      <c r="G948" s="28">
        <f>IF(F948&lt;0,'Le jeu'!$E$7*INT(Calculatrice!F948/1000),0)</f>
        <v>0</v>
      </c>
      <c r="H948" s="8">
        <f t="shared" si="76"/>
        <v>-54706</v>
      </c>
      <c r="I948" s="28"/>
      <c r="J948" s="2">
        <f t="shared" si="77"/>
        <v>-54706</v>
      </c>
      <c r="K948" s="28">
        <f t="shared" si="74"/>
        <v>-54706</v>
      </c>
    </row>
    <row r="949" spans="1:11" x14ac:dyDescent="0.25">
      <c r="A949" s="3">
        <f>'Données brutes'!A945+'Données brutes'!B945</f>
        <v>43151.645833333336</v>
      </c>
      <c r="B949" s="2">
        <f>'Données brutes'!C945*$E$2</f>
        <v>71250</v>
      </c>
      <c r="C949" s="8">
        <f>'Données brutes'!J945*Calculatrice!$C$2+'Données brutes'!K945*Calculatrice!$B$2+'Données brutes'!L945+'Données brutes'!N945*Calculatrice!$D$2</f>
        <v>17186</v>
      </c>
      <c r="D949" s="2">
        <f t="shared" si="73"/>
        <v>-54064</v>
      </c>
      <c r="E949" s="8">
        <f>IF(ABS(D949)&lt;'Le jeu'!$E$6*1000,D949,SIGN(D949)*'Le jeu'!$E$6*1000)</f>
        <v>0</v>
      </c>
      <c r="F949" s="8">
        <f t="shared" si="75"/>
        <v>-54064</v>
      </c>
      <c r="G949" s="28">
        <f>IF(F949&lt;0,'Le jeu'!$E$7*INT(Calculatrice!F949/1000),0)</f>
        <v>0</v>
      </c>
      <c r="H949" s="8">
        <f t="shared" si="76"/>
        <v>-54064</v>
      </c>
      <c r="I949" s="28"/>
      <c r="J949" s="2">
        <f t="shared" si="77"/>
        <v>-54064</v>
      </c>
      <c r="K949" s="28">
        <f t="shared" si="74"/>
        <v>-54064</v>
      </c>
    </row>
    <row r="950" spans="1:11" x14ac:dyDescent="0.25">
      <c r="A950" s="3">
        <f>'Données brutes'!A946+'Données brutes'!B946</f>
        <v>43151.666666666664</v>
      </c>
      <c r="B950" s="2">
        <f>'Données brutes'!C946*$E$2</f>
        <v>70633</v>
      </c>
      <c r="C950" s="8">
        <f>'Données brutes'!J946*Calculatrice!$C$2+'Données brutes'!K946*Calculatrice!$B$2+'Données brutes'!L946+'Données brutes'!N946*Calculatrice!$D$2</f>
        <v>16703</v>
      </c>
      <c r="D950" s="2">
        <f t="shared" si="73"/>
        <v>-53930</v>
      </c>
      <c r="E950" s="8">
        <f>IF(ABS(D950)&lt;'Le jeu'!$E$6*1000,D950,SIGN(D950)*'Le jeu'!$E$6*1000)</f>
        <v>0</v>
      </c>
      <c r="F950" s="8">
        <f t="shared" si="75"/>
        <v>-53930</v>
      </c>
      <c r="G950" s="28">
        <f>IF(F950&lt;0,'Le jeu'!$E$7*INT(Calculatrice!F950/1000),0)</f>
        <v>0</v>
      </c>
      <c r="H950" s="8">
        <f t="shared" si="76"/>
        <v>-53930</v>
      </c>
      <c r="I950" s="28"/>
      <c r="J950" s="2">
        <f t="shared" si="77"/>
        <v>-53930</v>
      </c>
      <c r="K950" s="28">
        <f t="shared" si="74"/>
        <v>-53930</v>
      </c>
    </row>
    <row r="951" spans="1:11" x14ac:dyDescent="0.25">
      <c r="A951" s="3">
        <f>'Données brutes'!A947+'Données brutes'!B947</f>
        <v>43151.6875</v>
      </c>
      <c r="B951" s="2">
        <f>'Données brutes'!C947*$E$2</f>
        <v>70257</v>
      </c>
      <c r="C951" s="8">
        <f>'Données brutes'!J947*Calculatrice!$C$2+'Données brutes'!K947*Calculatrice!$B$2+'Données brutes'!L947+'Données brutes'!N947*Calculatrice!$D$2</f>
        <v>16362</v>
      </c>
      <c r="D951" s="2">
        <f t="shared" si="73"/>
        <v>-53895</v>
      </c>
      <c r="E951" s="8">
        <f>IF(ABS(D951)&lt;'Le jeu'!$E$6*1000,D951,SIGN(D951)*'Le jeu'!$E$6*1000)</f>
        <v>0</v>
      </c>
      <c r="F951" s="8">
        <f t="shared" si="75"/>
        <v>-53895</v>
      </c>
      <c r="G951" s="28">
        <f>IF(F951&lt;0,'Le jeu'!$E$7*INT(Calculatrice!F951/1000),0)</f>
        <v>0</v>
      </c>
      <c r="H951" s="8">
        <f t="shared" si="76"/>
        <v>-53895</v>
      </c>
      <c r="I951" s="28"/>
      <c r="J951" s="2">
        <f t="shared" si="77"/>
        <v>-53895</v>
      </c>
      <c r="K951" s="28">
        <f t="shared" si="74"/>
        <v>-53895</v>
      </c>
    </row>
    <row r="952" spans="1:11" x14ac:dyDescent="0.25">
      <c r="A952" s="3">
        <f>'Données brutes'!A948+'Données brutes'!B948</f>
        <v>43151.708333333336</v>
      </c>
      <c r="B952" s="2">
        <f>'Données brutes'!C948*$E$2</f>
        <v>70052</v>
      </c>
      <c r="C952" s="8">
        <f>'Données brutes'!J948*Calculatrice!$C$2+'Données brutes'!K948*Calculatrice!$B$2+'Données brutes'!L948+'Données brutes'!N948*Calculatrice!$D$2</f>
        <v>16215</v>
      </c>
      <c r="D952" s="2">
        <f t="shared" si="73"/>
        <v>-53837</v>
      </c>
      <c r="E952" s="8">
        <f>IF(ABS(D952)&lt;'Le jeu'!$E$6*1000,D952,SIGN(D952)*'Le jeu'!$E$6*1000)</f>
        <v>0</v>
      </c>
      <c r="F952" s="8">
        <f t="shared" si="75"/>
        <v>-53837</v>
      </c>
      <c r="G952" s="28">
        <f>IF(F952&lt;0,'Le jeu'!$E$7*INT(Calculatrice!F952/1000),0)</f>
        <v>0</v>
      </c>
      <c r="H952" s="8">
        <f t="shared" si="76"/>
        <v>-53837</v>
      </c>
      <c r="I952" s="28"/>
      <c r="J952" s="2">
        <f t="shared" si="77"/>
        <v>-53837</v>
      </c>
      <c r="K952" s="28">
        <f t="shared" si="74"/>
        <v>-53837</v>
      </c>
    </row>
    <row r="953" spans="1:11" x14ac:dyDescent="0.25">
      <c r="A953" s="3">
        <f>'Données brutes'!A949+'Données brutes'!B949</f>
        <v>43151.729166666664</v>
      </c>
      <c r="B953" s="2">
        <f>'Données brutes'!C949*$E$2</f>
        <v>70708</v>
      </c>
      <c r="C953" s="8">
        <f>'Données brutes'!J949*Calculatrice!$C$2+'Données brutes'!K949*Calculatrice!$B$2+'Données brutes'!L949+'Données brutes'!N949*Calculatrice!$D$2</f>
        <v>15738</v>
      </c>
      <c r="D953" s="2">
        <f t="shared" si="73"/>
        <v>-54970</v>
      </c>
      <c r="E953" s="8">
        <f>IF(ABS(D953)&lt;'Le jeu'!$E$6*1000,D953,SIGN(D953)*'Le jeu'!$E$6*1000)</f>
        <v>0</v>
      </c>
      <c r="F953" s="8">
        <f t="shared" si="75"/>
        <v>-54970</v>
      </c>
      <c r="G953" s="28">
        <f>IF(F953&lt;0,'Le jeu'!$E$7*INT(Calculatrice!F953/1000),0)</f>
        <v>0</v>
      </c>
      <c r="H953" s="8">
        <f t="shared" si="76"/>
        <v>-54970</v>
      </c>
      <c r="I953" s="28"/>
      <c r="J953" s="2">
        <f t="shared" si="77"/>
        <v>-54970</v>
      </c>
      <c r="K953" s="28">
        <f t="shared" si="74"/>
        <v>-54970</v>
      </c>
    </row>
    <row r="954" spans="1:11" x14ac:dyDescent="0.25">
      <c r="A954" s="3">
        <f>'Données brutes'!A950+'Données brutes'!B950</f>
        <v>43151.75</v>
      </c>
      <c r="B954" s="2">
        <f>'Données brutes'!C950*$E$2</f>
        <v>72096</v>
      </c>
      <c r="C954" s="8">
        <f>'Données brutes'!J950*Calculatrice!$C$2+'Données brutes'!K950*Calculatrice!$B$2+'Données brutes'!L950+'Données brutes'!N950*Calculatrice!$D$2</f>
        <v>16458</v>
      </c>
      <c r="D954" s="2">
        <f t="shared" si="73"/>
        <v>-55638</v>
      </c>
      <c r="E954" s="8">
        <f>IF(ABS(D954)&lt;'Le jeu'!$E$6*1000,D954,SIGN(D954)*'Le jeu'!$E$6*1000)</f>
        <v>0</v>
      </c>
      <c r="F954" s="8">
        <f t="shared" si="75"/>
        <v>-55638</v>
      </c>
      <c r="G954" s="28">
        <f>IF(F954&lt;0,'Le jeu'!$E$7*INT(Calculatrice!F954/1000),0)</f>
        <v>0</v>
      </c>
      <c r="H954" s="8">
        <f t="shared" si="76"/>
        <v>-55638</v>
      </c>
      <c r="I954" s="28"/>
      <c r="J954" s="2">
        <f t="shared" si="77"/>
        <v>-55638</v>
      </c>
      <c r="K954" s="28">
        <f t="shared" si="74"/>
        <v>-55638</v>
      </c>
    </row>
    <row r="955" spans="1:11" x14ac:dyDescent="0.25">
      <c r="A955" s="3">
        <f>'Données brutes'!A951+'Données brutes'!B951</f>
        <v>43151.770833333336</v>
      </c>
      <c r="B955" s="2">
        <f>'Données brutes'!C951*$E$2</f>
        <v>74851</v>
      </c>
      <c r="C955" s="8">
        <f>'Données brutes'!J951*Calculatrice!$C$2+'Données brutes'!K951*Calculatrice!$B$2+'Données brutes'!L951+'Données brutes'!N951*Calculatrice!$D$2</f>
        <v>17330</v>
      </c>
      <c r="D955" s="2">
        <f t="shared" si="73"/>
        <v>-57521</v>
      </c>
      <c r="E955" s="8">
        <f>IF(ABS(D955)&lt;'Le jeu'!$E$6*1000,D955,SIGN(D955)*'Le jeu'!$E$6*1000)</f>
        <v>0</v>
      </c>
      <c r="F955" s="8">
        <f t="shared" si="75"/>
        <v>-57521</v>
      </c>
      <c r="G955" s="28">
        <f>IF(F955&lt;0,'Le jeu'!$E$7*INT(Calculatrice!F955/1000),0)</f>
        <v>0</v>
      </c>
      <c r="H955" s="8">
        <f t="shared" si="76"/>
        <v>-57521</v>
      </c>
      <c r="I955" s="28"/>
      <c r="J955" s="2">
        <f t="shared" si="77"/>
        <v>-57521</v>
      </c>
      <c r="K955" s="28">
        <f t="shared" si="74"/>
        <v>-57521</v>
      </c>
    </row>
    <row r="956" spans="1:11" x14ac:dyDescent="0.25">
      <c r="A956" s="3">
        <f>'Données brutes'!A952+'Données brutes'!B952</f>
        <v>43151.791666666664</v>
      </c>
      <c r="B956" s="2">
        <f>'Données brutes'!C952*$E$2</f>
        <v>78819</v>
      </c>
      <c r="C956" s="8">
        <f>'Données brutes'!J952*Calculatrice!$C$2+'Données brutes'!K952*Calculatrice!$B$2+'Données brutes'!L952+'Données brutes'!N952*Calculatrice!$D$2</f>
        <v>20767</v>
      </c>
      <c r="D956" s="2">
        <f t="shared" si="73"/>
        <v>-58052</v>
      </c>
      <c r="E956" s="8">
        <f>IF(ABS(D956)&lt;'Le jeu'!$E$6*1000,D956,SIGN(D956)*'Le jeu'!$E$6*1000)</f>
        <v>0</v>
      </c>
      <c r="F956" s="8">
        <f t="shared" si="75"/>
        <v>-58052</v>
      </c>
      <c r="G956" s="28">
        <f>IF(F956&lt;0,'Le jeu'!$E$7*INT(Calculatrice!F956/1000),0)</f>
        <v>0</v>
      </c>
      <c r="H956" s="8">
        <f t="shared" si="76"/>
        <v>-58052</v>
      </c>
      <c r="I956" s="28"/>
      <c r="J956" s="2">
        <f t="shared" si="77"/>
        <v>-58052</v>
      </c>
      <c r="K956" s="28">
        <f t="shared" si="74"/>
        <v>-58052</v>
      </c>
    </row>
    <row r="957" spans="1:11" x14ac:dyDescent="0.25">
      <c r="A957" s="3">
        <f>'Données brutes'!A953+'Données brutes'!B953</f>
        <v>43151.8125</v>
      </c>
      <c r="B957" s="2">
        <f>'Données brutes'!C953*$E$2</f>
        <v>78627</v>
      </c>
      <c r="C957" s="8">
        <f>'Données brutes'!J953*Calculatrice!$C$2+'Données brutes'!K953*Calculatrice!$B$2+'Données brutes'!L953+'Données brutes'!N953*Calculatrice!$D$2</f>
        <v>21342</v>
      </c>
      <c r="D957" s="2">
        <f t="shared" si="73"/>
        <v>-57285</v>
      </c>
      <c r="E957" s="8">
        <f>IF(ABS(D957)&lt;'Le jeu'!$E$6*1000,D957,SIGN(D957)*'Le jeu'!$E$6*1000)</f>
        <v>0</v>
      </c>
      <c r="F957" s="8">
        <f t="shared" si="75"/>
        <v>-57285</v>
      </c>
      <c r="G957" s="28">
        <f>IF(F957&lt;0,'Le jeu'!$E$7*INT(Calculatrice!F957/1000),0)</f>
        <v>0</v>
      </c>
      <c r="H957" s="8">
        <f t="shared" si="76"/>
        <v>-57285</v>
      </c>
      <c r="I957" s="28"/>
      <c r="J957" s="2">
        <f t="shared" si="77"/>
        <v>-57285</v>
      </c>
      <c r="K957" s="28">
        <f t="shared" si="74"/>
        <v>-57285</v>
      </c>
    </row>
    <row r="958" spans="1:11" x14ac:dyDescent="0.25">
      <c r="A958" s="3">
        <f>'Données brutes'!A954+'Données brutes'!B954</f>
        <v>43151.833333333336</v>
      </c>
      <c r="B958" s="2">
        <f>'Données brutes'!C954*$E$2</f>
        <v>76950</v>
      </c>
      <c r="C958" s="8">
        <f>'Données brutes'!J954*Calculatrice!$C$2+'Données brutes'!K954*Calculatrice!$B$2+'Données brutes'!L954+'Données brutes'!N954*Calculatrice!$D$2</f>
        <v>20177</v>
      </c>
      <c r="D958" s="2">
        <f t="shared" si="73"/>
        <v>-56773</v>
      </c>
      <c r="E958" s="8">
        <f>IF(ABS(D958)&lt;'Le jeu'!$E$6*1000,D958,SIGN(D958)*'Le jeu'!$E$6*1000)</f>
        <v>0</v>
      </c>
      <c r="F958" s="8">
        <f t="shared" si="75"/>
        <v>-56773</v>
      </c>
      <c r="G958" s="28">
        <f>IF(F958&lt;0,'Le jeu'!$E$7*INT(Calculatrice!F958/1000),0)</f>
        <v>0</v>
      </c>
      <c r="H958" s="8">
        <f t="shared" si="76"/>
        <v>-56773</v>
      </c>
      <c r="I958" s="28"/>
      <c r="J958" s="2">
        <f t="shared" si="77"/>
        <v>-56773</v>
      </c>
      <c r="K958" s="28">
        <f t="shared" si="74"/>
        <v>-56773</v>
      </c>
    </row>
    <row r="959" spans="1:11" x14ac:dyDescent="0.25">
      <c r="A959" s="3">
        <f>'Données brutes'!A955+'Données brutes'!B955</f>
        <v>43151.854166666664</v>
      </c>
      <c r="B959" s="2">
        <f>'Données brutes'!C955*$E$2</f>
        <v>74662</v>
      </c>
      <c r="C959" s="8">
        <f>'Données brutes'!J955*Calculatrice!$C$2+'Données brutes'!K955*Calculatrice!$B$2+'Données brutes'!L955+'Données brutes'!N955*Calculatrice!$D$2</f>
        <v>18656</v>
      </c>
      <c r="D959" s="2">
        <f t="shared" si="73"/>
        <v>-56006</v>
      </c>
      <c r="E959" s="8">
        <f>IF(ABS(D959)&lt;'Le jeu'!$E$6*1000,D959,SIGN(D959)*'Le jeu'!$E$6*1000)</f>
        <v>0</v>
      </c>
      <c r="F959" s="8">
        <f t="shared" si="75"/>
        <v>-56006</v>
      </c>
      <c r="G959" s="28">
        <f>IF(F959&lt;0,'Le jeu'!$E$7*INT(Calculatrice!F959/1000),0)</f>
        <v>0</v>
      </c>
      <c r="H959" s="8">
        <f t="shared" si="76"/>
        <v>-56006</v>
      </c>
      <c r="I959" s="28"/>
      <c r="J959" s="2">
        <f t="shared" si="77"/>
        <v>-56006</v>
      </c>
      <c r="K959" s="28">
        <f t="shared" si="74"/>
        <v>-56006</v>
      </c>
    </row>
    <row r="960" spans="1:11" x14ac:dyDescent="0.25">
      <c r="A960" s="3">
        <f>'Données brutes'!A956+'Données brutes'!B956</f>
        <v>43151.875</v>
      </c>
      <c r="B960" s="2">
        <f>'Données brutes'!C956*$E$2</f>
        <v>72354</v>
      </c>
      <c r="C960" s="8">
        <f>'Données brutes'!J956*Calculatrice!$C$2+'Données brutes'!K956*Calculatrice!$B$2+'Données brutes'!L956+'Données brutes'!N956*Calculatrice!$D$2</f>
        <v>16960</v>
      </c>
      <c r="D960" s="2">
        <f t="shared" si="73"/>
        <v>-55394</v>
      </c>
      <c r="E960" s="8">
        <f>IF(ABS(D960)&lt;'Le jeu'!$E$6*1000,D960,SIGN(D960)*'Le jeu'!$E$6*1000)</f>
        <v>0</v>
      </c>
      <c r="F960" s="8">
        <f t="shared" si="75"/>
        <v>-55394</v>
      </c>
      <c r="G960" s="28">
        <f>IF(F960&lt;0,'Le jeu'!$E$7*INT(Calculatrice!F960/1000),0)</f>
        <v>0</v>
      </c>
      <c r="H960" s="8">
        <f t="shared" si="76"/>
        <v>-55394</v>
      </c>
      <c r="I960" s="28"/>
      <c r="J960" s="2">
        <f t="shared" si="77"/>
        <v>-55394</v>
      </c>
      <c r="K960" s="28">
        <f t="shared" si="74"/>
        <v>-55394</v>
      </c>
    </row>
    <row r="961" spans="1:11" x14ac:dyDescent="0.25">
      <c r="A961" s="3">
        <f>'Données brutes'!A957+'Données brutes'!B957</f>
        <v>43151.895833333336</v>
      </c>
      <c r="B961" s="2">
        <f>'Données brutes'!C957*$E$2</f>
        <v>70638</v>
      </c>
      <c r="C961" s="8">
        <f>'Données brutes'!J957*Calculatrice!$C$2+'Données brutes'!K957*Calculatrice!$B$2+'Données brutes'!L957+'Données brutes'!N957*Calculatrice!$D$2</f>
        <v>15497</v>
      </c>
      <c r="D961" s="2">
        <f t="shared" si="73"/>
        <v>-55141</v>
      </c>
      <c r="E961" s="8">
        <f>IF(ABS(D961)&lt;'Le jeu'!$E$6*1000,D961,SIGN(D961)*'Le jeu'!$E$6*1000)</f>
        <v>0</v>
      </c>
      <c r="F961" s="8">
        <f t="shared" si="75"/>
        <v>-55141</v>
      </c>
      <c r="G961" s="28">
        <f>IF(F961&lt;0,'Le jeu'!$E$7*INT(Calculatrice!F961/1000),0)</f>
        <v>0</v>
      </c>
      <c r="H961" s="8">
        <f t="shared" si="76"/>
        <v>-55141</v>
      </c>
      <c r="I961" s="28"/>
      <c r="J961" s="2">
        <f t="shared" si="77"/>
        <v>-55141</v>
      </c>
      <c r="K961" s="28">
        <f t="shared" si="74"/>
        <v>-55141</v>
      </c>
    </row>
    <row r="962" spans="1:11" x14ac:dyDescent="0.25">
      <c r="A962" s="3">
        <f>'Données brutes'!A958+'Données brutes'!B958</f>
        <v>43151.916666666664</v>
      </c>
      <c r="B962" s="2">
        <f>'Données brutes'!C958*$E$2</f>
        <v>69174</v>
      </c>
      <c r="C962" s="8">
        <f>'Données brutes'!J958*Calculatrice!$C$2+'Données brutes'!K958*Calculatrice!$B$2+'Données brutes'!L958+'Données brutes'!N958*Calculatrice!$D$2</f>
        <v>14670</v>
      </c>
      <c r="D962" s="2">
        <f t="shared" si="73"/>
        <v>-54504</v>
      </c>
      <c r="E962" s="8">
        <f>IF(ABS(D962)&lt;'Le jeu'!$E$6*1000,D962,SIGN(D962)*'Le jeu'!$E$6*1000)</f>
        <v>0</v>
      </c>
      <c r="F962" s="8">
        <f t="shared" si="75"/>
        <v>-54504</v>
      </c>
      <c r="G962" s="28">
        <f>IF(F962&lt;0,'Le jeu'!$E$7*INT(Calculatrice!F962/1000),0)</f>
        <v>0</v>
      </c>
      <c r="H962" s="8">
        <f t="shared" si="76"/>
        <v>-54504</v>
      </c>
      <c r="I962" s="28"/>
      <c r="J962" s="2">
        <f t="shared" si="77"/>
        <v>-54504</v>
      </c>
      <c r="K962" s="28">
        <f t="shared" si="74"/>
        <v>-54504</v>
      </c>
    </row>
    <row r="963" spans="1:11" x14ac:dyDescent="0.25">
      <c r="A963" s="3">
        <f>'Données brutes'!A959+'Données brutes'!B959</f>
        <v>43151.9375</v>
      </c>
      <c r="B963" s="2">
        <f>'Données brutes'!C959*$E$2</f>
        <v>69444</v>
      </c>
      <c r="C963" s="8">
        <f>'Données brutes'!J959*Calculatrice!$C$2+'Données brutes'!K959*Calculatrice!$B$2+'Données brutes'!L959+'Données brutes'!N959*Calculatrice!$D$2</f>
        <v>14244</v>
      </c>
      <c r="D963" s="2">
        <f t="shared" si="73"/>
        <v>-55200</v>
      </c>
      <c r="E963" s="8">
        <f>IF(ABS(D963)&lt;'Le jeu'!$E$6*1000,D963,SIGN(D963)*'Le jeu'!$E$6*1000)</f>
        <v>0</v>
      </c>
      <c r="F963" s="8">
        <f t="shared" si="75"/>
        <v>-55200</v>
      </c>
      <c r="G963" s="28">
        <f>IF(F963&lt;0,'Le jeu'!$E$7*INT(Calculatrice!F963/1000),0)</f>
        <v>0</v>
      </c>
      <c r="H963" s="8">
        <f t="shared" si="76"/>
        <v>-55200</v>
      </c>
      <c r="I963" s="28"/>
      <c r="J963" s="2">
        <f t="shared" si="77"/>
        <v>-55200</v>
      </c>
      <c r="K963" s="28">
        <f t="shared" si="74"/>
        <v>-55200</v>
      </c>
    </row>
    <row r="964" spans="1:11" x14ac:dyDescent="0.25">
      <c r="A964" s="3">
        <f>'Données brutes'!A960+'Données brutes'!B960</f>
        <v>43151.958333333336</v>
      </c>
      <c r="B964" s="2">
        <f>'Données brutes'!C960*$E$2</f>
        <v>71989</v>
      </c>
      <c r="C964" s="8">
        <f>'Données brutes'!J960*Calculatrice!$C$2+'Données brutes'!K960*Calculatrice!$B$2+'Données brutes'!L960+'Données brutes'!N960*Calculatrice!$D$2</f>
        <v>15558</v>
      </c>
      <c r="D964" s="2">
        <f t="shared" si="73"/>
        <v>-56431</v>
      </c>
      <c r="E964" s="8">
        <f>IF(ABS(D964)&lt;'Le jeu'!$E$6*1000,D964,SIGN(D964)*'Le jeu'!$E$6*1000)</f>
        <v>0</v>
      </c>
      <c r="F964" s="8">
        <f t="shared" si="75"/>
        <v>-56431</v>
      </c>
      <c r="G964" s="28">
        <f>IF(F964&lt;0,'Le jeu'!$E$7*INT(Calculatrice!F964/1000),0)</f>
        <v>0</v>
      </c>
      <c r="H964" s="8">
        <f t="shared" si="76"/>
        <v>-56431</v>
      </c>
      <c r="I964" s="28"/>
      <c r="J964" s="2">
        <f t="shared" si="77"/>
        <v>-56431</v>
      </c>
      <c r="K964" s="28">
        <f t="shared" si="74"/>
        <v>-56431</v>
      </c>
    </row>
    <row r="965" spans="1:11" x14ac:dyDescent="0.25">
      <c r="A965" s="3">
        <f>'Données brutes'!A961+'Données brutes'!B961</f>
        <v>43151.979166666664</v>
      </c>
      <c r="B965" s="2">
        <f>'Données brutes'!C961*$E$2</f>
        <v>71089</v>
      </c>
      <c r="C965" s="8">
        <f>'Données brutes'!J961*Calculatrice!$C$2+'Données brutes'!K961*Calculatrice!$B$2+'Données brutes'!L961+'Données brutes'!N961*Calculatrice!$D$2</f>
        <v>14714</v>
      </c>
      <c r="D965" s="2">
        <f t="shared" si="73"/>
        <v>-56375</v>
      </c>
      <c r="E965" s="8">
        <f>IF(ABS(D965)&lt;'Le jeu'!$E$6*1000,D965,SIGN(D965)*'Le jeu'!$E$6*1000)</f>
        <v>0</v>
      </c>
      <c r="F965" s="8">
        <f t="shared" si="75"/>
        <v>-56375</v>
      </c>
      <c r="G965" s="28">
        <f>IF(F965&lt;0,'Le jeu'!$E$7*INT(Calculatrice!F965/1000),0)</f>
        <v>0</v>
      </c>
      <c r="H965" s="8">
        <f t="shared" si="76"/>
        <v>-56375</v>
      </c>
      <c r="I965" s="28"/>
      <c r="J965" s="2">
        <f t="shared" si="77"/>
        <v>-56375</v>
      </c>
      <c r="K965" s="28">
        <f t="shared" si="74"/>
        <v>-56375</v>
      </c>
    </row>
    <row r="966" spans="1:11" x14ac:dyDescent="0.25">
      <c r="A966" s="3">
        <f>'Données brutes'!A962+'Données brutes'!B962</f>
        <v>43152</v>
      </c>
      <c r="B966" s="2">
        <f>'Données brutes'!C962*$E$2</f>
        <v>71031</v>
      </c>
      <c r="C966" s="8">
        <f>'Données brutes'!J962*Calculatrice!$C$2+'Données brutes'!K962*Calculatrice!$B$2+'Données brutes'!L962+'Données brutes'!N962*Calculatrice!$D$2</f>
        <v>14489</v>
      </c>
      <c r="D966" s="2">
        <f t="shared" si="73"/>
        <v>-56542</v>
      </c>
      <c r="E966" s="8">
        <f>IF(ABS(D966)&lt;'Le jeu'!$E$6*1000,D966,SIGN(D966)*'Le jeu'!$E$6*1000)</f>
        <v>0</v>
      </c>
      <c r="F966" s="8">
        <f t="shared" si="75"/>
        <v>-56542</v>
      </c>
      <c r="G966" s="28">
        <f>IF(F966&lt;0,'Le jeu'!$E$7*INT(Calculatrice!F966/1000),0)</f>
        <v>0</v>
      </c>
      <c r="H966" s="8">
        <f t="shared" si="76"/>
        <v>-56542</v>
      </c>
      <c r="I966" s="28"/>
      <c r="J966" s="2">
        <f t="shared" si="77"/>
        <v>-56542</v>
      </c>
      <c r="K966" s="28">
        <f t="shared" si="74"/>
        <v>-56542</v>
      </c>
    </row>
    <row r="967" spans="1:11" x14ac:dyDescent="0.25">
      <c r="A967" s="3">
        <f>'Données brutes'!A963+'Données brutes'!B963</f>
        <v>43152.020833333336</v>
      </c>
      <c r="B967" s="2">
        <f>'Données brutes'!C963*$E$2</f>
        <v>69434</v>
      </c>
      <c r="C967" s="8">
        <f>'Données brutes'!J963*Calculatrice!$C$2+'Données brutes'!K963*Calculatrice!$B$2+'Données brutes'!L963+'Données brutes'!N963*Calculatrice!$D$2</f>
        <v>14506</v>
      </c>
      <c r="D967" s="2">
        <f t="shared" ref="D967:D1030" si="78">-(B967-C967)</f>
        <v>-54928</v>
      </c>
      <c r="E967" s="8">
        <f>IF(ABS(D967)&lt;'Le jeu'!$E$6*1000,D967,SIGN(D967)*'Le jeu'!$E$6*1000)</f>
        <v>0</v>
      </c>
      <c r="F967" s="8">
        <f t="shared" si="75"/>
        <v>-54928</v>
      </c>
      <c r="G967" s="28">
        <f>IF(F967&lt;0,'Le jeu'!$E$7*INT(Calculatrice!F967/1000),0)</f>
        <v>0</v>
      </c>
      <c r="H967" s="8">
        <f t="shared" si="76"/>
        <v>-54928</v>
      </c>
      <c r="I967" s="28"/>
      <c r="J967" s="2">
        <f t="shared" si="77"/>
        <v>-54928</v>
      </c>
      <c r="K967" s="28">
        <f t="shared" ref="K967:K1030" si="79">IF(J967&lt;0,J967,0)</f>
        <v>-54928</v>
      </c>
    </row>
    <row r="968" spans="1:11" x14ac:dyDescent="0.25">
      <c r="A968" s="3">
        <f>'Données brutes'!A964+'Données brutes'!B964</f>
        <v>43152.041666666664</v>
      </c>
      <c r="B968" s="2">
        <f>'Données brutes'!C964*$E$2</f>
        <v>66857</v>
      </c>
      <c r="C968" s="8">
        <f>'Données brutes'!J964*Calculatrice!$C$2+'Données brutes'!K964*Calculatrice!$B$2+'Données brutes'!L964+'Données brutes'!N964*Calculatrice!$D$2</f>
        <v>13796</v>
      </c>
      <c r="D968" s="2">
        <f t="shared" si="78"/>
        <v>-53061</v>
      </c>
      <c r="E968" s="8">
        <f>IF(ABS(D968)&lt;'Le jeu'!$E$6*1000,D968,SIGN(D968)*'Le jeu'!$E$6*1000)</f>
        <v>0</v>
      </c>
      <c r="F968" s="8">
        <f t="shared" si="75"/>
        <v>-53061</v>
      </c>
      <c r="G968" s="28">
        <f>IF(F968&lt;0,'Le jeu'!$E$7*INT(Calculatrice!F968/1000),0)</f>
        <v>0</v>
      </c>
      <c r="H968" s="8">
        <f t="shared" si="76"/>
        <v>-53061</v>
      </c>
      <c r="I968" s="28"/>
      <c r="J968" s="2">
        <f t="shared" si="77"/>
        <v>-53061</v>
      </c>
      <c r="K968" s="28">
        <f t="shared" si="79"/>
        <v>-53061</v>
      </c>
    </row>
    <row r="969" spans="1:11" x14ac:dyDescent="0.25">
      <c r="A969" s="3">
        <f>'Données brutes'!A965+'Données brutes'!B965</f>
        <v>43152.0625</v>
      </c>
      <c r="B969" s="2">
        <f>'Données brutes'!C965*$E$2</f>
        <v>66529</v>
      </c>
      <c r="C969" s="8">
        <f>'Données brutes'!J965*Calculatrice!$C$2+'Données brutes'!K965*Calculatrice!$B$2+'Données brutes'!L965+'Données brutes'!N965*Calculatrice!$D$2</f>
        <v>13245</v>
      </c>
      <c r="D969" s="2">
        <f t="shared" si="78"/>
        <v>-53284</v>
      </c>
      <c r="E969" s="8">
        <f>IF(ABS(D969)&lt;'Le jeu'!$E$6*1000,D969,SIGN(D969)*'Le jeu'!$E$6*1000)</f>
        <v>0</v>
      </c>
      <c r="F969" s="8">
        <f t="shared" si="75"/>
        <v>-53284</v>
      </c>
      <c r="G969" s="28">
        <f>IF(F969&lt;0,'Le jeu'!$E$7*INT(Calculatrice!F969/1000),0)</f>
        <v>0</v>
      </c>
      <c r="H969" s="8">
        <f t="shared" si="76"/>
        <v>-53284</v>
      </c>
      <c r="I969" s="28"/>
      <c r="J969" s="2">
        <f t="shared" si="77"/>
        <v>-53284</v>
      </c>
      <c r="K969" s="28">
        <f t="shared" si="79"/>
        <v>-53284</v>
      </c>
    </row>
    <row r="970" spans="1:11" x14ac:dyDescent="0.25">
      <c r="A970" s="3">
        <f>'Données brutes'!A966+'Données brutes'!B966</f>
        <v>43152.083333333336</v>
      </c>
      <c r="B970" s="2">
        <f>'Données brutes'!C966*$E$2</f>
        <v>66155</v>
      </c>
      <c r="C970" s="8">
        <f>'Données brutes'!J966*Calculatrice!$C$2+'Données brutes'!K966*Calculatrice!$B$2+'Données brutes'!L966+'Données brutes'!N966*Calculatrice!$D$2</f>
        <v>13250</v>
      </c>
      <c r="D970" s="2">
        <f t="shared" si="78"/>
        <v>-52905</v>
      </c>
      <c r="E970" s="8">
        <f>IF(ABS(D970)&lt;'Le jeu'!$E$6*1000,D970,SIGN(D970)*'Le jeu'!$E$6*1000)</f>
        <v>0</v>
      </c>
      <c r="F970" s="8">
        <f t="shared" si="75"/>
        <v>-52905</v>
      </c>
      <c r="G970" s="28">
        <f>IF(F970&lt;0,'Le jeu'!$E$7*INT(Calculatrice!F970/1000),0)</f>
        <v>0</v>
      </c>
      <c r="H970" s="8">
        <f t="shared" si="76"/>
        <v>-52905</v>
      </c>
      <c r="I970" s="28"/>
      <c r="J970" s="2">
        <f t="shared" si="77"/>
        <v>-52905</v>
      </c>
      <c r="K970" s="28">
        <f t="shared" si="79"/>
        <v>-52905</v>
      </c>
    </row>
    <row r="971" spans="1:11" x14ac:dyDescent="0.25">
      <c r="A971" s="3">
        <f>'Données brutes'!A967+'Données brutes'!B967</f>
        <v>43152.104166666664</v>
      </c>
      <c r="B971" s="2">
        <f>'Données brutes'!C967*$E$2</f>
        <v>65650</v>
      </c>
      <c r="C971" s="8">
        <f>'Données brutes'!J967*Calculatrice!$C$2+'Données brutes'!K967*Calculatrice!$B$2+'Données brutes'!L967+'Données brutes'!N967*Calculatrice!$D$2</f>
        <v>13383</v>
      </c>
      <c r="D971" s="2">
        <f t="shared" si="78"/>
        <v>-52267</v>
      </c>
      <c r="E971" s="8">
        <f>IF(ABS(D971)&lt;'Le jeu'!$E$6*1000,D971,SIGN(D971)*'Le jeu'!$E$6*1000)</f>
        <v>0</v>
      </c>
      <c r="F971" s="8">
        <f t="shared" si="75"/>
        <v>-52267</v>
      </c>
      <c r="G971" s="28">
        <f>IF(F971&lt;0,'Le jeu'!$E$7*INT(Calculatrice!F971/1000),0)</f>
        <v>0</v>
      </c>
      <c r="H971" s="8">
        <f t="shared" si="76"/>
        <v>-52267</v>
      </c>
      <c r="I971" s="28"/>
      <c r="J971" s="2">
        <f t="shared" si="77"/>
        <v>-52267</v>
      </c>
      <c r="K971" s="28">
        <f t="shared" si="79"/>
        <v>-52267</v>
      </c>
    </row>
    <row r="972" spans="1:11" x14ac:dyDescent="0.25">
      <c r="A972" s="3">
        <f>'Données brutes'!A968+'Données brutes'!B968</f>
        <v>43152.125</v>
      </c>
      <c r="B972" s="2">
        <f>'Données brutes'!C968*$E$2</f>
        <v>64118</v>
      </c>
      <c r="C972" s="8">
        <f>'Données brutes'!J968*Calculatrice!$C$2+'Données brutes'!K968*Calculatrice!$B$2+'Données brutes'!L968+'Données brutes'!N968*Calculatrice!$D$2</f>
        <v>13110</v>
      </c>
      <c r="D972" s="2">
        <f t="shared" si="78"/>
        <v>-51008</v>
      </c>
      <c r="E972" s="8">
        <f>IF(ABS(D972)&lt;'Le jeu'!$E$6*1000,D972,SIGN(D972)*'Le jeu'!$E$6*1000)</f>
        <v>0</v>
      </c>
      <c r="F972" s="8">
        <f t="shared" si="75"/>
        <v>-51008</v>
      </c>
      <c r="G972" s="28">
        <f>IF(F972&lt;0,'Le jeu'!$E$7*INT(Calculatrice!F972/1000),0)</f>
        <v>0</v>
      </c>
      <c r="H972" s="8">
        <f t="shared" si="76"/>
        <v>-51008</v>
      </c>
      <c r="I972" s="28"/>
      <c r="J972" s="2">
        <f t="shared" si="77"/>
        <v>-51008</v>
      </c>
      <c r="K972" s="28">
        <f t="shared" si="79"/>
        <v>-51008</v>
      </c>
    </row>
    <row r="973" spans="1:11" x14ac:dyDescent="0.25">
      <c r="A973" s="3">
        <f>'Données brutes'!A969+'Données brutes'!B969</f>
        <v>43152.145833333336</v>
      </c>
      <c r="B973" s="2">
        <f>'Données brutes'!C969*$E$2</f>
        <v>63163</v>
      </c>
      <c r="C973" s="8">
        <f>'Données brutes'!J969*Calculatrice!$C$2+'Données brutes'!K969*Calculatrice!$B$2+'Données brutes'!L969+'Données brutes'!N969*Calculatrice!$D$2</f>
        <v>13151</v>
      </c>
      <c r="D973" s="2">
        <f t="shared" si="78"/>
        <v>-50012</v>
      </c>
      <c r="E973" s="8">
        <f>IF(ABS(D973)&lt;'Le jeu'!$E$6*1000,D973,SIGN(D973)*'Le jeu'!$E$6*1000)</f>
        <v>0</v>
      </c>
      <c r="F973" s="8">
        <f t="shared" si="75"/>
        <v>-50012</v>
      </c>
      <c r="G973" s="28">
        <f>IF(F973&lt;0,'Le jeu'!$E$7*INT(Calculatrice!F973/1000),0)</f>
        <v>0</v>
      </c>
      <c r="H973" s="8">
        <f t="shared" si="76"/>
        <v>-50012</v>
      </c>
      <c r="I973" s="28"/>
      <c r="J973" s="2">
        <f t="shared" si="77"/>
        <v>-50012</v>
      </c>
      <c r="K973" s="28">
        <f t="shared" si="79"/>
        <v>-50012</v>
      </c>
    </row>
    <row r="974" spans="1:11" x14ac:dyDescent="0.25">
      <c r="A974" s="3">
        <f>'Données brutes'!A970+'Données brutes'!B970</f>
        <v>43152.166666666664</v>
      </c>
      <c r="B974" s="2">
        <f>'Données brutes'!C970*$E$2</f>
        <v>62376</v>
      </c>
      <c r="C974" s="8">
        <f>'Données brutes'!J970*Calculatrice!$C$2+'Données brutes'!K970*Calculatrice!$B$2+'Données brutes'!L970+'Données brutes'!N970*Calculatrice!$D$2</f>
        <v>12777</v>
      </c>
      <c r="D974" s="2">
        <f t="shared" si="78"/>
        <v>-49599</v>
      </c>
      <c r="E974" s="8">
        <f>IF(ABS(D974)&lt;'Le jeu'!$E$6*1000,D974,SIGN(D974)*'Le jeu'!$E$6*1000)</f>
        <v>0</v>
      </c>
      <c r="F974" s="8">
        <f t="shared" si="75"/>
        <v>-49599</v>
      </c>
      <c r="G974" s="28">
        <f>IF(F974&lt;0,'Le jeu'!$E$7*INT(Calculatrice!F974/1000),0)</f>
        <v>0</v>
      </c>
      <c r="H974" s="8">
        <f t="shared" si="76"/>
        <v>-49599</v>
      </c>
      <c r="I974" s="28"/>
      <c r="J974" s="2">
        <f t="shared" si="77"/>
        <v>-49599</v>
      </c>
      <c r="K974" s="28">
        <f t="shared" si="79"/>
        <v>-49599</v>
      </c>
    </row>
    <row r="975" spans="1:11" x14ac:dyDescent="0.25">
      <c r="A975" s="3">
        <f>'Données brutes'!A971+'Données brutes'!B971</f>
        <v>43152.1875</v>
      </c>
      <c r="B975" s="2">
        <f>'Données brutes'!C971*$E$2</f>
        <v>62467</v>
      </c>
      <c r="C975" s="8">
        <f>'Données brutes'!J971*Calculatrice!$C$2+'Données brutes'!K971*Calculatrice!$B$2+'Données brutes'!L971+'Données brutes'!N971*Calculatrice!$D$2</f>
        <v>12938</v>
      </c>
      <c r="D975" s="2">
        <f t="shared" si="78"/>
        <v>-49529</v>
      </c>
      <c r="E975" s="8">
        <f>IF(ABS(D975)&lt;'Le jeu'!$E$6*1000,D975,SIGN(D975)*'Le jeu'!$E$6*1000)</f>
        <v>0</v>
      </c>
      <c r="F975" s="8">
        <f t="shared" si="75"/>
        <v>-49529</v>
      </c>
      <c r="G975" s="28">
        <f>IF(F975&lt;0,'Le jeu'!$E$7*INT(Calculatrice!F975/1000),0)</f>
        <v>0</v>
      </c>
      <c r="H975" s="8">
        <f t="shared" si="76"/>
        <v>-49529</v>
      </c>
      <c r="I975" s="28"/>
      <c r="J975" s="2">
        <f t="shared" si="77"/>
        <v>-49529</v>
      </c>
      <c r="K975" s="28">
        <f t="shared" si="79"/>
        <v>-49529</v>
      </c>
    </row>
    <row r="976" spans="1:11" x14ac:dyDescent="0.25">
      <c r="A976" s="3">
        <f>'Données brutes'!A972+'Données brutes'!B972</f>
        <v>43152.208333333336</v>
      </c>
      <c r="B976" s="2">
        <f>'Données brutes'!C972*$E$2</f>
        <v>63010</v>
      </c>
      <c r="C976" s="8">
        <f>'Données brutes'!J972*Calculatrice!$C$2+'Données brutes'!K972*Calculatrice!$B$2+'Données brutes'!L972+'Données brutes'!N972*Calculatrice!$D$2</f>
        <v>12982</v>
      </c>
      <c r="D976" s="2">
        <f t="shared" si="78"/>
        <v>-50028</v>
      </c>
      <c r="E976" s="8">
        <f>IF(ABS(D976)&lt;'Le jeu'!$E$6*1000,D976,SIGN(D976)*'Le jeu'!$E$6*1000)</f>
        <v>0</v>
      </c>
      <c r="F976" s="8">
        <f t="shared" si="75"/>
        <v>-50028</v>
      </c>
      <c r="G976" s="28">
        <f>IF(F976&lt;0,'Le jeu'!$E$7*INT(Calculatrice!F976/1000),0)</f>
        <v>0</v>
      </c>
      <c r="H976" s="8">
        <f t="shared" si="76"/>
        <v>-50028</v>
      </c>
      <c r="I976" s="28"/>
      <c r="J976" s="2">
        <f t="shared" si="77"/>
        <v>-50028</v>
      </c>
      <c r="K976" s="28">
        <f t="shared" si="79"/>
        <v>-50028</v>
      </c>
    </row>
    <row r="977" spans="1:11" x14ac:dyDescent="0.25">
      <c r="A977" s="3">
        <f>'Données brutes'!A973+'Données brutes'!B973</f>
        <v>43152.229166666664</v>
      </c>
      <c r="B977" s="2">
        <f>'Données brutes'!C973*$E$2</f>
        <v>65171</v>
      </c>
      <c r="C977" s="8">
        <f>'Données brutes'!J973*Calculatrice!$C$2+'Données brutes'!K973*Calculatrice!$B$2+'Données brutes'!L973+'Données brutes'!N973*Calculatrice!$D$2</f>
        <v>13234</v>
      </c>
      <c r="D977" s="2">
        <f t="shared" si="78"/>
        <v>-51937</v>
      </c>
      <c r="E977" s="8">
        <f>IF(ABS(D977)&lt;'Le jeu'!$E$6*1000,D977,SIGN(D977)*'Le jeu'!$E$6*1000)</f>
        <v>0</v>
      </c>
      <c r="F977" s="8">
        <f t="shared" si="75"/>
        <v>-51937</v>
      </c>
      <c r="G977" s="28">
        <f>IF(F977&lt;0,'Le jeu'!$E$7*INT(Calculatrice!F977/1000),0)</f>
        <v>0</v>
      </c>
      <c r="H977" s="8">
        <f t="shared" si="76"/>
        <v>-51937</v>
      </c>
      <c r="I977" s="28"/>
      <c r="J977" s="2">
        <f t="shared" si="77"/>
        <v>-51937</v>
      </c>
      <c r="K977" s="28">
        <f t="shared" si="79"/>
        <v>-51937</v>
      </c>
    </row>
    <row r="978" spans="1:11" x14ac:dyDescent="0.25">
      <c r="A978" s="3">
        <f>'Données brutes'!A974+'Données brutes'!B974</f>
        <v>43152.25</v>
      </c>
      <c r="B978" s="2">
        <f>'Données brutes'!C974*$E$2</f>
        <v>67104</v>
      </c>
      <c r="C978" s="8">
        <f>'Données brutes'!J974*Calculatrice!$C$2+'Données brutes'!K974*Calculatrice!$B$2+'Données brutes'!L974+'Données brutes'!N974*Calculatrice!$D$2</f>
        <v>13826</v>
      </c>
      <c r="D978" s="2">
        <f t="shared" si="78"/>
        <v>-53278</v>
      </c>
      <c r="E978" s="8">
        <f>IF(ABS(D978)&lt;'Le jeu'!$E$6*1000,D978,SIGN(D978)*'Le jeu'!$E$6*1000)</f>
        <v>0</v>
      </c>
      <c r="F978" s="8">
        <f t="shared" si="75"/>
        <v>-53278</v>
      </c>
      <c r="G978" s="28">
        <f>IF(F978&lt;0,'Le jeu'!$E$7*INT(Calculatrice!F978/1000),0)</f>
        <v>0</v>
      </c>
      <c r="H978" s="8">
        <f t="shared" si="76"/>
        <v>-53278</v>
      </c>
      <c r="I978" s="28"/>
      <c r="J978" s="2">
        <f t="shared" si="77"/>
        <v>-53278</v>
      </c>
      <c r="K978" s="28">
        <f t="shared" si="79"/>
        <v>-53278</v>
      </c>
    </row>
    <row r="979" spans="1:11" x14ac:dyDescent="0.25">
      <c r="A979" s="3">
        <f>'Données brutes'!A975+'Données brutes'!B975</f>
        <v>43152.270833333336</v>
      </c>
      <c r="B979" s="2">
        <f>'Données brutes'!C975*$E$2</f>
        <v>70749</v>
      </c>
      <c r="C979" s="8">
        <f>'Données brutes'!J975*Calculatrice!$C$2+'Données brutes'!K975*Calculatrice!$B$2+'Données brutes'!L975+'Données brutes'!N975*Calculatrice!$D$2</f>
        <v>14746</v>
      </c>
      <c r="D979" s="2">
        <f t="shared" si="78"/>
        <v>-56003</v>
      </c>
      <c r="E979" s="8">
        <f>IF(ABS(D979)&lt;'Le jeu'!$E$6*1000,D979,SIGN(D979)*'Le jeu'!$E$6*1000)</f>
        <v>0</v>
      </c>
      <c r="F979" s="8">
        <f t="shared" si="75"/>
        <v>-56003</v>
      </c>
      <c r="G979" s="28">
        <f>IF(F979&lt;0,'Le jeu'!$E$7*INT(Calculatrice!F979/1000),0)</f>
        <v>0</v>
      </c>
      <c r="H979" s="8">
        <f t="shared" si="76"/>
        <v>-56003</v>
      </c>
      <c r="I979" s="28"/>
      <c r="J979" s="2">
        <f t="shared" si="77"/>
        <v>-56003</v>
      </c>
      <c r="K979" s="28">
        <f t="shared" si="79"/>
        <v>-56003</v>
      </c>
    </row>
    <row r="980" spans="1:11" x14ac:dyDescent="0.25">
      <c r="A980" s="3">
        <f>'Données brutes'!A976+'Données brutes'!B976</f>
        <v>43152.291666666664</v>
      </c>
      <c r="B980" s="2">
        <f>'Données brutes'!C976*$E$2</f>
        <v>73858</v>
      </c>
      <c r="C980" s="8">
        <f>'Données brutes'!J976*Calculatrice!$C$2+'Données brutes'!K976*Calculatrice!$B$2+'Données brutes'!L976+'Données brutes'!N976*Calculatrice!$D$2</f>
        <v>16819</v>
      </c>
      <c r="D980" s="2">
        <f t="shared" si="78"/>
        <v>-57039</v>
      </c>
      <c r="E980" s="8">
        <f>IF(ABS(D980)&lt;'Le jeu'!$E$6*1000,D980,SIGN(D980)*'Le jeu'!$E$6*1000)</f>
        <v>0</v>
      </c>
      <c r="F980" s="8">
        <f t="shared" si="75"/>
        <v>-57039</v>
      </c>
      <c r="G980" s="28">
        <f>IF(F980&lt;0,'Le jeu'!$E$7*INT(Calculatrice!F980/1000),0)</f>
        <v>0</v>
      </c>
      <c r="H980" s="8">
        <f t="shared" si="76"/>
        <v>-57039</v>
      </c>
      <c r="I980" s="28"/>
      <c r="J980" s="2">
        <f t="shared" si="77"/>
        <v>-57039</v>
      </c>
      <c r="K980" s="28">
        <f t="shared" si="79"/>
        <v>-57039</v>
      </c>
    </row>
    <row r="981" spans="1:11" x14ac:dyDescent="0.25">
      <c r="A981" s="3">
        <f>'Données brutes'!A977+'Données brutes'!B977</f>
        <v>43152.3125</v>
      </c>
      <c r="B981" s="2">
        <f>'Données brutes'!C977*$E$2</f>
        <v>76776</v>
      </c>
      <c r="C981" s="8">
        <f>'Données brutes'!J977*Calculatrice!$C$2+'Données brutes'!K977*Calculatrice!$B$2+'Données brutes'!L977+'Données brutes'!N977*Calculatrice!$D$2</f>
        <v>18907</v>
      </c>
      <c r="D981" s="2">
        <f t="shared" si="78"/>
        <v>-57869</v>
      </c>
      <c r="E981" s="8">
        <f>IF(ABS(D981)&lt;'Le jeu'!$E$6*1000,D981,SIGN(D981)*'Le jeu'!$E$6*1000)</f>
        <v>0</v>
      </c>
      <c r="F981" s="8">
        <f t="shared" si="75"/>
        <v>-57869</v>
      </c>
      <c r="G981" s="28">
        <f>IF(F981&lt;0,'Le jeu'!$E$7*INT(Calculatrice!F981/1000),0)</f>
        <v>0</v>
      </c>
      <c r="H981" s="8">
        <f t="shared" si="76"/>
        <v>-57869</v>
      </c>
      <c r="I981" s="28"/>
      <c r="J981" s="2">
        <f t="shared" si="77"/>
        <v>-57869</v>
      </c>
      <c r="K981" s="28">
        <f t="shared" si="79"/>
        <v>-57869</v>
      </c>
    </row>
    <row r="982" spans="1:11" x14ac:dyDescent="0.25">
      <c r="A982" s="3">
        <f>'Données brutes'!A978+'Données brutes'!B978</f>
        <v>43152.333333333336</v>
      </c>
      <c r="B982" s="2">
        <f>'Données brutes'!C978*$E$2</f>
        <v>77674</v>
      </c>
      <c r="C982" s="8">
        <f>'Données brutes'!J978*Calculatrice!$C$2+'Données brutes'!K978*Calculatrice!$B$2+'Données brutes'!L978+'Données brutes'!N978*Calculatrice!$D$2</f>
        <v>19927</v>
      </c>
      <c r="D982" s="2">
        <f t="shared" si="78"/>
        <v>-57747</v>
      </c>
      <c r="E982" s="8">
        <f>IF(ABS(D982)&lt;'Le jeu'!$E$6*1000,D982,SIGN(D982)*'Le jeu'!$E$6*1000)</f>
        <v>0</v>
      </c>
      <c r="F982" s="8">
        <f t="shared" si="75"/>
        <v>-57747</v>
      </c>
      <c r="G982" s="28">
        <f>IF(F982&lt;0,'Le jeu'!$E$7*INT(Calculatrice!F982/1000),0)</f>
        <v>0</v>
      </c>
      <c r="H982" s="8">
        <f t="shared" si="76"/>
        <v>-57747</v>
      </c>
      <c r="I982" s="28"/>
      <c r="J982" s="2">
        <f t="shared" si="77"/>
        <v>-57747</v>
      </c>
      <c r="K982" s="28">
        <f t="shared" si="79"/>
        <v>-57747</v>
      </c>
    </row>
    <row r="983" spans="1:11" x14ac:dyDescent="0.25">
      <c r="A983" s="3">
        <f>'Données brutes'!A979+'Données brutes'!B979</f>
        <v>43152.354166666664</v>
      </c>
      <c r="B983" s="2">
        <f>'Données brutes'!C979*$E$2</f>
        <v>79163</v>
      </c>
      <c r="C983" s="8">
        <f>'Données brutes'!J979*Calculatrice!$C$2+'Données brutes'!K979*Calculatrice!$B$2+'Données brutes'!L979+'Données brutes'!N979*Calculatrice!$D$2</f>
        <v>21958</v>
      </c>
      <c r="D983" s="2">
        <f t="shared" si="78"/>
        <v>-57205</v>
      </c>
      <c r="E983" s="8">
        <f>IF(ABS(D983)&lt;'Le jeu'!$E$6*1000,D983,SIGN(D983)*'Le jeu'!$E$6*1000)</f>
        <v>0</v>
      </c>
      <c r="F983" s="8">
        <f t="shared" si="75"/>
        <v>-57205</v>
      </c>
      <c r="G983" s="28">
        <f>IF(F983&lt;0,'Le jeu'!$E$7*INT(Calculatrice!F983/1000),0)</f>
        <v>0</v>
      </c>
      <c r="H983" s="8">
        <f t="shared" si="76"/>
        <v>-57205</v>
      </c>
      <c r="I983" s="28"/>
      <c r="J983" s="2">
        <f t="shared" si="77"/>
        <v>-57205</v>
      </c>
      <c r="K983" s="28">
        <f t="shared" si="79"/>
        <v>-57205</v>
      </c>
    </row>
    <row r="984" spans="1:11" x14ac:dyDescent="0.25">
      <c r="A984" s="3">
        <f>'Données brutes'!A980+'Données brutes'!B980</f>
        <v>43152.375</v>
      </c>
      <c r="B984" s="2">
        <f>'Données brutes'!C980*$E$2</f>
        <v>79969</v>
      </c>
      <c r="C984" s="8">
        <f>'Données brutes'!J980*Calculatrice!$C$2+'Données brutes'!K980*Calculatrice!$B$2+'Données brutes'!L980+'Données brutes'!N980*Calculatrice!$D$2</f>
        <v>22397</v>
      </c>
      <c r="D984" s="2">
        <f t="shared" si="78"/>
        <v>-57572</v>
      </c>
      <c r="E984" s="8">
        <f>IF(ABS(D984)&lt;'Le jeu'!$E$6*1000,D984,SIGN(D984)*'Le jeu'!$E$6*1000)</f>
        <v>0</v>
      </c>
      <c r="F984" s="8">
        <f t="shared" si="75"/>
        <v>-57572</v>
      </c>
      <c r="G984" s="28">
        <f>IF(F984&lt;0,'Le jeu'!$E$7*INT(Calculatrice!F984/1000),0)</f>
        <v>0</v>
      </c>
      <c r="H984" s="8">
        <f t="shared" si="76"/>
        <v>-57572</v>
      </c>
      <c r="I984" s="28"/>
      <c r="J984" s="2">
        <f t="shared" si="77"/>
        <v>-57572</v>
      </c>
      <c r="K984" s="28">
        <f t="shared" si="79"/>
        <v>-57572</v>
      </c>
    </row>
    <row r="985" spans="1:11" x14ac:dyDescent="0.25">
      <c r="A985" s="3">
        <f>'Données brutes'!A981+'Données brutes'!B981</f>
        <v>43152.395833333336</v>
      </c>
      <c r="B985" s="2">
        <f>'Données brutes'!C981*$E$2</f>
        <v>80216</v>
      </c>
      <c r="C985" s="8">
        <f>'Données brutes'!J981*Calculatrice!$C$2+'Données brutes'!K981*Calculatrice!$B$2+'Données brutes'!L981+'Données brutes'!N981*Calculatrice!$D$2</f>
        <v>22703</v>
      </c>
      <c r="D985" s="2">
        <f t="shared" si="78"/>
        <v>-57513</v>
      </c>
      <c r="E985" s="8">
        <f>IF(ABS(D985)&lt;'Le jeu'!$E$6*1000,D985,SIGN(D985)*'Le jeu'!$E$6*1000)</f>
        <v>0</v>
      </c>
      <c r="F985" s="8">
        <f t="shared" si="75"/>
        <v>-57513</v>
      </c>
      <c r="G985" s="28">
        <f>IF(F985&lt;0,'Le jeu'!$E$7*INT(Calculatrice!F985/1000),0)</f>
        <v>0</v>
      </c>
      <c r="H985" s="8">
        <f t="shared" si="76"/>
        <v>-57513</v>
      </c>
      <c r="I985" s="28"/>
      <c r="J985" s="2">
        <f t="shared" si="77"/>
        <v>-57513</v>
      </c>
      <c r="K985" s="28">
        <f t="shared" si="79"/>
        <v>-57513</v>
      </c>
    </row>
    <row r="986" spans="1:11" x14ac:dyDescent="0.25">
      <c r="A986" s="3">
        <f>'Données brutes'!A982+'Données brutes'!B982</f>
        <v>43152.416666666664</v>
      </c>
      <c r="B986" s="2">
        <f>'Données brutes'!C982*$E$2</f>
        <v>79998</v>
      </c>
      <c r="C986" s="8">
        <f>'Données brutes'!J982*Calculatrice!$C$2+'Données brutes'!K982*Calculatrice!$B$2+'Données brutes'!L982+'Données brutes'!N982*Calculatrice!$D$2</f>
        <v>22214</v>
      </c>
      <c r="D986" s="2">
        <f t="shared" si="78"/>
        <v>-57784</v>
      </c>
      <c r="E986" s="8">
        <f>IF(ABS(D986)&lt;'Le jeu'!$E$6*1000,D986,SIGN(D986)*'Le jeu'!$E$6*1000)</f>
        <v>0</v>
      </c>
      <c r="F986" s="8">
        <f t="shared" si="75"/>
        <v>-57784</v>
      </c>
      <c r="G986" s="28">
        <f>IF(F986&lt;0,'Le jeu'!$E$7*INT(Calculatrice!F986/1000),0)</f>
        <v>0</v>
      </c>
      <c r="H986" s="8">
        <f t="shared" si="76"/>
        <v>-57784</v>
      </c>
      <c r="I986" s="28"/>
      <c r="J986" s="2">
        <f t="shared" si="77"/>
        <v>-57784</v>
      </c>
      <c r="K986" s="28">
        <f t="shared" si="79"/>
        <v>-57784</v>
      </c>
    </row>
    <row r="987" spans="1:11" x14ac:dyDescent="0.25">
      <c r="A987" s="3">
        <f>'Données brutes'!A983+'Données brutes'!B983</f>
        <v>43152.4375</v>
      </c>
      <c r="B987" s="2">
        <f>'Données brutes'!C983*$E$2</f>
        <v>79607</v>
      </c>
      <c r="C987" s="8">
        <f>'Données brutes'!J983*Calculatrice!$C$2+'Données brutes'!K983*Calculatrice!$B$2+'Données brutes'!L983+'Données brutes'!N983*Calculatrice!$D$2</f>
        <v>21300</v>
      </c>
      <c r="D987" s="2">
        <f t="shared" si="78"/>
        <v>-58307</v>
      </c>
      <c r="E987" s="8">
        <f>IF(ABS(D987)&lt;'Le jeu'!$E$6*1000,D987,SIGN(D987)*'Le jeu'!$E$6*1000)</f>
        <v>0</v>
      </c>
      <c r="F987" s="8">
        <f t="shared" si="75"/>
        <v>-58307</v>
      </c>
      <c r="G987" s="28">
        <f>IF(F987&lt;0,'Le jeu'!$E$7*INT(Calculatrice!F987/1000),0)</f>
        <v>0</v>
      </c>
      <c r="H987" s="8">
        <f t="shared" si="76"/>
        <v>-58307</v>
      </c>
      <c r="I987" s="28"/>
      <c r="J987" s="2">
        <f t="shared" si="77"/>
        <v>-58307</v>
      </c>
      <c r="K987" s="28">
        <f t="shared" si="79"/>
        <v>-58307</v>
      </c>
    </row>
    <row r="988" spans="1:11" x14ac:dyDescent="0.25">
      <c r="A988" s="3">
        <f>'Données brutes'!A984+'Données brutes'!B984</f>
        <v>43152.458333333336</v>
      </c>
      <c r="B988" s="2">
        <f>'Données brutes'!C984*$E$2</f>
        <v>79039</v>
      </c>
      <c r="C988" s="8">
        <f>'Données brutes'!J984*Calculatrice!$C$2+'Données brutes'!K984*Calculatrice!$B$2+'Données brutes'!L984+'Données brutes'!N984*Calculatrice!$D$2</f>
        <v>20927</v>
      </c>
      <c r="D988" s="2">
        <f t="shared" si="78"/>
        <v>-58112</v>
      </c>
      <c r="E988" s="8">
        <f>IF(ABS(D988)&lt;'Le jeu'!$E$6*1000,D988,SIGN(D988)*'Le jeu'!$E$6*1000)</f>
        <v>0</v>
      </c>
      <c r="F988" s="8">
        <f t="shared" si="75"/>
        <v>-58112</v>
      </c>
      <c r="G988" s="28">
        <f>IF(F988&lt;0,'Le jeu'!$E$7*INT(Calculatrice!F988/1000),0)</f>
        <v>0</v>
      </c>
      <c r="H988" s="8">
        <f t="shared" si="76"/>
        <v>-58112</v>
      </c>
      <c r="I988" s="28"/>
      <c r="J988" s="2">
        <f t="shared" si="77"/>
        <v>-58112</v>
      </c>
      <c r="K988" s="28">
        <f t="shared" si="79"/>
        <v>-58112</v>
      </c>
    </row>
    <row r="989" spans="1:11" x14ac:dyDescent="0.25">
      <c r="A989" s="3">
        <f>'Données brutes'!A985+'Données brutes'!B985</f>
        <v>43152.479166666664</v>
      </c>
      <c r="B989" s="2">
        <f>'Données brutes'!C985*$E$2</f>
        <v>79041</v>
      </c>
      <c r="C989" s="8">
        <f>'Données brutes'!J985*Calculatrice!$C$2+'Données brutes'!K985*Calculatrice!$B$2+'Données brutes'!L985+'Données brutes'!N985*Calculatrice!$D$2</f>
        <v>21108</v>
      </c>
      <c r="D989" s="2">
        <f t="shared" si="78"/>
        <v>-57933</v>
      </c>
      <c r="E989" s="8">
        <f>IF(ABS(D989)&lt;'Le jeu'!$E$6*1000,D989,SIGN(D989)*'Le jeu'!$E$6*1000)</f>
        <v>0</v>
      </c>
      <c r="F989" s="8">
        <f t="shared" si="75"/>
        <v>-57933</v>
      </c>
      <c r="G989" s="28">
        <f>IF(F989&lt;0,'Le jeu'!$E$7*INT(Calculatrice!F989/1000),0)</f>
        <v>0</v>
      </c>
      <c r="H989" s="8">
        <f t="shared" si="76"/>
        <v>-57933</v>
      </c>
      <c r="I989" s="28"/>
      <c r="J989" s="2">
        <f t="shared" si="77"/>
        <v>-57933</v>
      </c>
      <c r="K989" s="28">
        <f t="shared" si="79"/>
        <v>-57933</v>
      </c>
    </row>
    <row r="990" spans="1:11" x14ac:dyDescent="0.25">
      <c r="A990" s="3">
        <f>'Données brutes'!A986+'Données brutes'!B986</f>
        <v>43152.5</v>
      </c>
      <c r="B990" s="2">
        <f>'Données brutes'!C986*$E$2</f>
        <v>79123</v>
      </c>
      <c r="C990" s="8">
        <f>'Données brutes'!J986*Calculatrice!$C$2+'Données brutes'!K986*Calculatrice!$B$2+'Données brutes'!L986+'Données brutes'!N986*Calculatrice!$D$2</f>
        <v>20615</v>
      </c>
      <c r="D990" s="2">
        <f t="shared" si="78"/>
        <v>-58508</v>
      </c>
      <c r="E990" s="8">
        <f>IF(ABS(D990)&lt;'Le jeu'!$E$6*1000,D990,SIGN(D990)*'Le jeu'!$E$6*1000)</f>
        <v>0</v>
      </c>
      <c r="F990" s="8">
        <f t="shared" si="75"/>
        <v>-58508</v>
      </c>
      <c r="G990" s="28">
        <f>IF(F990&lt;0,'Le jeu'!$E$7*INT(Calculatrice!F990/1000),0)</f>
        <v>0</v>
      </c>
      <c r="H990" s="8">
        <f t="shared" si="76"/>
        <v>-58508</v>
      </c>
      <c r="I990" s="28"/>
      <c r="J990" s="2">
        <f t="shared" si="77"/>
        <v>-58508</v>
      </c>
      <c r="K990" s="28">
        <f t="shared" si="79"/>
        <v>-58508</v>
      </c>
    </row>
    <row r="991" spans="1:11" x14ac:dyDescent="0.25">
      <c r="A991" s="3">
        <f>'Données brutes'!A987+'Données brutes'!B987</f>
        <v>43152.520833333336</v>
      </c>
      <c r="B991" s="2">
        <f>'Données brutes'!C987*$E$2</f>
        <v>78144</v>
      </c>
      <c r="C991" s="8">
        <f>'Données brutes'!J987*Calculatrice!$C$2+'Données brutes'!K987*Calculatrice!$B$2+'Données brutes'!L987+'Données brutes'!N987*Calculatrice!$D$2</f>
        <v>20737</v>
      </c>
      <c r="D991" s="2">
        <f t="shared" si="78"/>
        <v>-57407</v>
      </c>
      <c r="E991" s="8">
        <f>IF(ABS(D991)&lt;'Le jeu'!$E$6*1000,D991,SIGN(D991)*'Le jeu'!$E$6*1000)</f>
        <v>0</v>
      </c>
      <c r="F991" s="8">
        <f t="shared" si="75"/>
        <v>-57407</v>
      </c>
      <c r="G991" s="28">
        <f>IF(F991&lt;0,'Le jeu'!$E$7*INT(Calculatrice!F991/1000),0)</f>
        <v>0</v>
      </c>
      <c r="H991" s="8">
        <f t="shared" si="76"/>
        <v>-57407</v>
      </c>
      <c r="I991" s="28"/>
      <c r="J991" s="2">
        <f t="shared" si="77"/>
        <v>-57407</v>
      </c>
      <c r="K991" s="28">
        <f t="shared" si="79"/>
        <v>-57407</v>
      </c>
    </row>
    <row r="992" spans="1:11" x14ac:dyDescent="0.25">
      <c r="A992" s="3">
        <f>'Données brutes'!A988+'Données brutes'!B988</f>
        <v>43152.541666666664</v>
      </c>
      <c r="B992" s="2">
        <f>'Données brutes'!C988*$E$2</f>
        <v>77909</v>
      </c>
      <c r="C992" s="8">
        <f>'Données brutes'!J988*Calculatrice!$C$2+'Données brutes'!K988*Calculatrice!$B$2+'Données brutes'!L988+'Données brutes'!N988*Calculatrice!$D$2</f>
        <v>20558</v>
      </c>
      <c r="D992" s="2">
        <f t="shared" si="78"/>
        <v>-57351</v>
      </c>
      <c r="E992" s="8">
        <f>IF(ABS(D992)&lt;'Le jeu'!$E$6*1000,D992,SIGN(D992)*'Le jeu'!$E$6*1000)</f>
        <v>0</v>
      </c>
      <c r="F992" s="8">
        <f t="shared" si="75"/>
        <v>-57351</v>
      </c>
      <c r="G992" s="28">
        <f>IF(F992&lt;0,'Le jeu'!$E$7*INT(Calculatrice!F992/1000),0)</f>
        <v>0</v>
      </c>
      <c r="H992" s="8">
        <f t="shared" si="76"/>
        <v>-57351</v>
      </c>
      <c r="I992" s="28"/>
      <c r="J992" s="2">
        <f t="shared" si="77"/>
        <v>-57351</v>
      </c>
      <c r="K992" s="28">
        <f t="shared" si="79"/>
        <v>-57351</v>
      </c>
    </row>
    <row r="993" spans="1:11" x14ac:dyDescent="0.25">
      <c r="A993" s="3">
        <f>'Données brutes'!A989+'Données brutes'!B989</f>
        <v>43152.5625</v>
      </c>
      <c r="B993" s="2">
        <f>'Données brutes'!C989*$E$2</f>
        <v>76814</v>
      </c>
      <c r="C993" s="8">
        <f>'Données brutes'!J989*Calculatrice!$C$2+'Données brutes'!K989*Calculatrice!$B$2+'Données brutes'!L989+'Données brutes'!N989*Calculatrice!$D$2</f>
        <v>20674</v>
      </c>
      <c r="D993" s="2">
        <f t="shared" si="78"/>
        <v>-56140</v>
      </c>
      <c r="E993" s="8">
        <f>IF(ABS(D993)&lt;'Le jeu'!$E$6*1000,D993,SIGN(D993)*'Le jeu'!$E$6*1000)</f>
        <v>0</v>
      </c>
      <c r="F993" s="8">
        <f t="shared" si="75"/>
        <v>-56140</v>
      </c>
      <c r="G993" s="28">
        <f>IF(F993&lt;0,'Le jeu'!$E$7*INT(Calculatrice!F993/1000),0)</f>
        <v>0</v>
      </c>
      <c r="H993" s="8">
        <f t="shared" si="76"/>
        <v>-56140</v>
      </c>
      <c r="I993" s="28"/>
      <c r="J993" s="2">
        <f t="shared" si="77"/>
        <v>-56140</v>
      </c>
      <c r="K993" s="28">
        <f t="shared" si="79"/>
        <v>-56140</v>
      </c>
    </row>
    <row r="994" spans="1:11" x14ac:dyDescent="0.25">
      <c r="A994" s="3">
        <f>'Données brutes'!A990+'Données brutes'!B990</f>
        <v>43152.583333333336</v>
      </c>
      <c r="B994" s="2">
        <f>'Données brutes'!C990*$E$2</f>
        <v>76027</v>
      </c>
      <c r="C994" s="8">
        <f>'Données brutes'!J990*Calculatrice!$C$2+'Données brutes'!K990*Calculatrice!$B$2+'Données brutes'!L990+'Données brutes'!N990*Calculatrice!$D$2</f>
        <v>20139</v>
      </c>
      <c r="D994" s="2">
        <f t="shared" si="78"/>
        <v>-55888</v>
      </c>
      <c r="E994" s="8">
        <f>IF(ABS(D994)&lt;'Le jeu'!$E$6*1000,D994,SIGN(D994)*'Le jeu'!$E$6*1000)</f>
        <v>0</v>
      </c>
      <c r="F994" s="8">
        <f t="shared" si="75"/>
        <v>-55888</v>
      </c>
      <c r="G994" s="28">
        <f>IF(F994&lt;0,'Le jeu'!$E$7*INT(Calculatrice!F994/1000),0)</f>
        <v>0</v>
      </c>
      <c r="H994" s="8">
        <f t="shared" si="76"/>
        <v>-55888</v>
      </c>
      <c r="I994" s="28"/>
      <c r="J994" s="2">
        <f t="shared" si="77"/>
        <v>-55888</v>
      </c>
      <c r="K994" s="28">
        <f t="shared" si="79"/>
        <v>-55888</v>
      </c>
    </row>
    <row r="995" spans="1:11" x14ac:dyDescent="0.25">
      <c r="A995" s="3">
        <f>'Données brutes'!A991+'Données brutes'!B991</f>
        <v>43152.604166666664</v>
      </c>
      <c r="B995" s="2">
        <f>'Données brutes'!C991*$E$2</f>
        <v>74993</v>
      </c>
      <c r="C995" s="8">
        <f>'Données brutes'!J991*Calculatrice!$C$2+'Données brutes'!K991*Calculatrice!$B$2+'Données brutes'!L991+'Données brutes'!N991*Calculatrice!$D$2</f>
        <v>20050</v>
      </c>
      <c r="D995" s="2">
        <f t="shared" si="78"/>
        <v>-54943</v>
      </c>
      <c r="E995" s="8">
        <f>IF(ABS(D995)&lt;'Le jeu'!$E$6*1000,D995,SIGN(D995)*'Le jeu'!$E$6*1000)</f>
        <v>0</v>
      </c>
      <c r="F995" s="8">
        <f t="shared" si="75"/>
        <v>-54943</v>
      </c>
      <c r="G995" s="28">
        <f>IF(F995&lt;0,'Le jeu'!$E$7*INT(Calculatrice!F995/1000),0)</f>
        <v>0</v>
      </c>
      <c r="H995" s="8">
        <f t="shared" si="76"/>
        <v>-54943</v>
      </c>
      <c r="I995" s="28"/>
      <c r="J995" s="2">
        <f t="shared" si="77"/>
        <v>-54943</v>
      </c>
      <c r="K995" s="28">
        <f t="shared" si="79"/>
        <v>-54943</v>
      </c>
    </row>
    <row r="996" spans="1:11" x14ac:dyDescent="0.25">
      <c r="A996" s="3">
        <f>'Données brutes'!A992+'Données brutes'!B992</f>
        <v>43152.625</v>
      </c>
      <c r="B996" s="2">
        <f>'Données brutes'!C992*$E$2</f>
        <v>73396</v>
      </c>
      <c r="C996" s="8">
        <f>'Données brutes'!J992*Calculatrice!$C$2+'Données brutes'!K992*Calculatrice!$B$2+'Données brutes'!L992+'Données brutes'!N992*Calculatrice!$D$2</f>
        <v>19593</v>
      </c>
      <c r="D996" s="2">
        <f t="shared" si="78"/>
        <v>-53803</v>
      </c>
      <c r="E996" s="8">
        <f>IF(ABS(D996)&lt;'Le jeu'!$E$6*1000,D996,SIGN(D996)*'Le jeu'!$E$6*1000)</f>
        <v>0</v>
      </c>
      <c r="F996" s="8">
        <f t="shared" si="75"/>
        <v>-53803</v>
      </c>
      <c r="G996" s="28">
        <f>IF(F996&lt;0,'Le jeu'!$E$7*INT(Calculatrice!F996/1000),0)</f>
        <v>0</v>
      </c>
      <c r="H996" s="8">
        <f t="shared" si="76"/>
        <v>-53803</v>
      </c>
      <c r="I996" s="28"/>
      <c r="J996" s="2">
        <f t="shared" si="77"/>
        <v>-53803</v>
      </c>
      <c r="K996" s="28">
        <f t="shared" si="79"/>
        <v>-53803</v>
      </c>
    </row>
    <row r="997" spans="1:11" x14ac:dyDescent="0.25">
      <c r="A997" s="3">
        <f>'Données brutes'!A993+'Données brutes'!B993</f>
        <v>43152.645833333336</v>
      </c>
      <c r="B997" s="2">
        <f>'Données brutes'!C993*$E$2</f>
        <v>72502</v>
      </c>
      <c r="C997" s="8">
        <f>'Données brutes'!J993*Calculatrice!$C$2+'Données brutes'!K993*Calculatrice!$B$2+'Données brutes'!L993+'Données brutes'!N993*Calculatrice!$D$2</f>
        <v>19499</v>
      </c>
      <c r="D997" s="2">
        <f t="shared" si="78"/>
        <v>-53003</v>
      </c>
      <c r="E997" s="8">
        <f>IF(ABS(D997)&lt;'Le jeu'!$E$6*1000,D997,SIGN(D997)*'Le jeu'!$E$6*1000)</f>
        <v>0</v>
      </c>
      <c r="F997" s="8">
        <f t="shared" si="75"/>
        <v>-53003</v>
      </c>
      <c r="G997" s="28">
        <f>IF(F997&lt;0,'Le jeu'!$E$7*INT(Calculatrice!F997/1000),0)</f>
        <v>0</v>
      </c>
      <c r="H997" s="8">
        <f t="shared" si="76"/>
        <v>-53003</v>
      </c>
      <c r="I997" s="28"/>
      <c r="J997" s="2">
        <f t="shared" si="77"/>
        <v>-53003</v>
      </c>
      <c r="K997" s="28">
        <f t="shared" si="79"/>
        <v>-53003</v>
      </c>
    </row>
    <row r="998" spans="1:11" x14ac:dyDescent="0.25">
      <c r="A998" s="3">
        <f>'Données brutes'!A994+'Données brutes'!B994</f>
        <v>43152.666666666664</v>
      </c>
      <c r="B998" s="2">
        <f>'Données brutes'!C994*$E$2</f>
        <v>71939</v>
      </c>
      <c r="C998" s="8">
        <f>'Données brutes'!J994*Calculatrice!$C$2+'Données brutes'!K994*Calculatrice!$B$2+'Données brutes'!L994+'Données brutes'!N994*Calculatrice!$D$2</f>
        <v>19357</v>
      </c>
      <c r="D998" s="2">
        <f t="shared" si="78"/>
        <v>-52582</v>
      </c>
      <c r="E998" s="8">
        <f>IF(ABS(D998)&lt;'Le jeu'!$E$6*1000,D998,SIGN(D998)*'Le jeu'!$E$6*1000)</f>
        <v>0</v>
      </c>
      <c r="F998" s="8">
        <f t="shared" si="75"/>
        <v>-52582</v>
      </c>
      <c r="G998" s="28">
        <f>IF(F998&lt;0,'Le jeu'!$E$7*INT(Calculatrice!F998/1000),0)</f>
        <v>0</v>
      </c>
      <c r="H998" s="8">
        <f t="shared" si="76"/>
        <v>-52582</v>
      </c>
      <c r="I998" s="28"/>
      <c r="J998" s="2">
        <f t="shared" si="77"/>
        <v>-52582</v>
      </c>
      <c r="K998" s="28">
        <f t="shared" si="79"/>
        <v>-52582</v>
      </c>
    </row>
    <row r="999" spans="1:11" x14ac:dyDescent="0.25">
      <c r="A999" s="3">
        <f>'Données brutes'!A995+'Données brutes'!B995</f>
        <v>43152.6875</v>
      </c>
      <c r="B999" s="2">
        <f>'Données brutes'!C995*$E$2</f>
        <v>71423</v>
      </c>
      <c r="C999" s="8">
        <f>'Données brutes'!J995*Calculatrice!$C$2+'Données brutes'!K995*Calculatrice!$B$2+'Données brutes'!L995+'Données brutes'!N995*Calculatrice!$D$2</f>
        <v>19357</v>
      </c>
      <c r="D999" s="2">
        <f t="shared" si="78"/>
        <v>-52066</v>
      </c>
      <c r="E999" s="8">
        <f>IF(ABS(D999)&lt;'Le jeu'!$E$6*1000,D999,SIGN(D999)*'Le jeu'!$E$6*1000)</f>
        <v>0</v>
      </c>
      <c r="F999" s="8">
        <f t="shared" ref="F999:F1062" si="80">D999-E999</f>
        <v>-52066</v>
      </c>
      <c r="G999" s="28">
        <f>IF(F999&lt;0,'Le jeu'!$E$7*INT(Calculatrice!F999/1000),0)</f>
        <v>0</v>
      </c>
      <c r="H999" s="8">
        <f t="shared" ref="H999:H1062" si="81">F999-G999</f>
        <v>-52066</v>
      </c>
      <c r="I999" s="28"/>
      <c r="J999" s="2">
        <f t="shared" ref="J999:J1062" si="82">H999-(I999-I1000)*1000000/0.5</f>
        <v>-52066</v>
      </c>
      <c r="K999" s="28">
        <f t="shared" si="79"/>
        <v>-52066</v>
      </c>
    </row>
    <row r="1000" spans="1:11" x14ac:dyDescent="0.25">
      <c r="A1000" s="3">
        <f>'Données brutes'!A996+'Données brutes'!B996</f>
        <v>43152.708333333336</v>
      </c>
      <c r="B1000" s="2">
        <f>'Données brutes'!C996*$E$2</f>
        <v>71373</v>
      </c>
      <c r="C1000" s="8">
        <f>'Données brutes'!J996*Calculatrice!$C$2+'Données brutes'!K996*Calculatrice!$B$2+'Données brutes'!L996+'Données brutes'!N996*Calculatrice!$D$2</f>
        <v>19226</v>
      </c>
      <c r="D1000" s="2">
        <f t="shared" si="78"/>
        <v>-52147</v>
      </c>
      <c r="E1000" s="8">
        <f>IF(ABS(D1000)&lt;'Le jeu'!$E$6*1000,D1000,SIGN(D1000)*'Le jeu'!$E$6*1000)</f>
        <v>0</v>
      </c>
      <c r="F1000" s="8">
        <f t="shared" si="80"/>
        <v>-52147</v>
      </c>
      <c r="G1000" s="28">
        <f>IF(F1000&lt;0,'Le jeu'!$E$7*INT(Calculatrice!F1000/1000),0)</f>
        <v>0</v>
      </c>
      <c r="H1000" s="8">
        <f t="shared" si="81"/>
        <v>-52147</v>
      </c>
      <c r="I1000" s="28"/>
      <c r="J1000" s="2">
        <f t="shared" si="82"/>
        <v>-52147</v>
      </c>
      <c r="K1000" s="28">
        <f t="shared" si="79"/>
        <v>-52147</v>
      </c>
    </row>
    <row r="1001" spans="1:11" x14ac:dyDescent="0.25">
      <c r="A1001" s="3">
        <f>'Données brutes'!A997+'Données brutes'!B997</f>
        <v>43152.729166666664</v>
      </c>
      <c r="B1001" s="2">
        <f>'Données brutes'!C997*$E$2</f>
        <v>71816</v>
      </c>
      <c r="C1001" s="8">
        <f>'Données brutes'!J997*Calculatrice!$C$2+'Données brutes'!K997*Calculatrice!$B$2+'Données brutes'!L997+'Données brutes'!N997*Calculatrice!$D$2</f>
        <v>18981</v>
      </c>
      <c r="D1001" s="2">
        <f t="shared" si="78"/>
        <v>-52835</v>
      </c>
      <c r="E1001" s="8">
        <f>IF(ABS(D1001)&lt;'Le jeu'!$E$6*1000,D1001,SIGN(D1001)*'Le jeu'!$E$6*1000)</f>
        <v>0</v>
      </c>
      <c r="F1001" s="8">
        <f t="shared" si="80"/>
        <v>-52835</v>
      </c>
      <c r="G1001" s="28">
        <f>IF(F1001&lt;0,'Le jeu'!$E$7*INT(Calculatrice!F1001/1000),0)</f>
        <v>0</v>
      </c>
      <c r="H1001" s="8">
        <f t="shared" si="81"/>
        <v>-52835</v>
      </c>
      <c r="I1001" s="28"/>
      <c r="J1001" s="2">
        <f t="shared" si="82"/>
        <v>-52835</v>
      </c>
      <c r="K1001" s="28">
        <f t="shared" si="79"/>
        <v>-52835</v>
      </c>
    </row>
    <row r="1002" spans="1:11" x14ac:dyDescent="0.25">
      <c r="A1002" s="3">
        <f>'Données brutes'!A998+'Données brutes'!B998</f>
        <v>43152.75</v>
      </c>
      <c r="B1002" s="2">
        <f>'Données brutes'!C998*$E$2</f>
        <v>73532</v>
      </c>
      <c r="C1002" s="8">
        <f>'Données brutes'!J998*Calculatrice!$C$2+'Données brutes'!K998*Calculatrice!$B$2+'Données brutes'!L998+'Données brutes'!N998*Calculatrice!$D$2</f>
        <v>19970</v>
      </c>
      <c r="D1002" s="2">
        <f t="shared" si="78"/>
        <v>-53562</v>
      </c>
      <c r="E1002" s="8">
        <f>IF(ABS(D1002)&lt;'Le jeu'!$E$6*1000,D1002,SIGN(D1002)*'Le jeu'!$E$6*1000)</f>
        <v>0</v>
      </c>
      <c r="F1002" s="8">
        <f t="shared" si="80"/>
        <v>-53562</v>
      </c>
      <c r="G1002" s="28">
        <f>IF(F1002&lt;0,'Le jeu'!$E$7*INT(Calculatrice!F1002/1000),0)</f>
        <v>0</v>
      </c>
      <c r="H1002" s="8">
        <f t="shared" si="81"/>
        <v>-53562</v>
      </c>
      <c r="I1002" s="28"/>
      <c r="J1002" s="2">
        <f t="shared" si="82"/>
        <v>-53562</v>
      </c>
      <c r="K1002" s="28">
        <f t="shared" si="79"/>
        <v>-53562</v>
      </c>
    </row>
    <row r="1003" spans="1:11" x14ac:dyDescent="0.25">
      <c r="A1003" s="3">
        <f>'Données brutes'!A999+'Données brutes'!B999</f>
        <v>43152.770833333336</v>
      </c>
      <c r="B1003" s="2">
        <f>'Données brutes'!C999*$E$2</f>
        <v>76986</v>
      </c>
      <c r="C1003" s="8">
        <f>'Données brutes'!J999*Calculatrice!$C$2+'Données brutes'!K999*Calculatrice!$B$2+'Données brutes'!L999+'Données brutes'!N999*Calculatrice!$D$2</f>
        <v>21093</v>
      </c>
      <c r="D1003" s="2">
        <f t="shared" si="78"/>
        <v>-55893</v>
      </c>
      <c r="E1003" s="8">
        <f>IF(ABS(D1003)&lt;'Le jeu'!$E$6*1000,D1003,SIGN(D1003)*'Le jeu'!$E$6*1000)</f>
        <v>0</v>
      </c>
      <c r="F1003" s="8">
        <f t="shared" si="80"/>
        <v>-55893</v>
      </c>
      <c r="G1003" s="28">
        <f>IF(F1003&lt;0,'Le jeu'!$E$7*INT(Calculatrice!F1003/1000),0)</f>
        <v>0</v>
      </c>
      <c r="H1003" s="8">
        <f t="shared" si="81"/>
        <v>-55893</v>
      </c>
      <c r="I1003" s="28"/>
      <c r="J1003" s="2">
        <f t="shared" si="82"/>
        <v>-55893</v>
      </c>
      <c r="K1003" s="28">
        <f t="shared" si="79"/>
        <v>-55893</v>
      </c>
    </row>
    <row r="1004" spans="1:11" x14ac:dyDescent="0.25">
      <c r="A1004" s="3">
        <f>'Données brutes'!A1000+'Données brutes'!B1000</f>
        <v>43152.791666666664</v>
      </c>
      <c r="B1004" s="2">
        <f>'Données brutes'!C1000*$E$2</f>
        <v>81652</v>
      </c>
      <c r="C1004" s="8">
        <f>'Données brutes'!J1000*Calculatrice!$C$2+'Données brutes'!K1000*Calculatrice!$B$2+'Données brutes'!L1000+'Données brutes'!N1000*Calculatrice!$D$2</f>
        <v>23547</v>
      </c>
      <c r="D1004" s="2">
        <f t="shared" si="78"/>
        <v>-58105</v>
      </c>
      <c r="E1004" s="8">
        <f>IF(ABS(D1004)&lt;'Le jeu'!$E$6*1000,D1004,SIGN(D1004)*'Le jeu'!$E$6*1000)</f>
        <v>0</v>
      </c>
      <c r="F1004" s="8">
        <f t="shared" si="80"/>
        <v>-58105</v>
      </c>
      <c r="G1004" s="28">
        <f>IF(F1004&lt;0,'Le jeu'!$E$7*INT(Calculatrice!F1004/1000),0)</f>
        <v>0</v>
      </c>
      <c r="H1004" s="8">
        <f t="shared" si="81"/>
        <v>-58105</v>
      </c>
      <c r="I1004" s="28"/>
      <c r="J1004" s="2">
        <f t="shared" si="82"/>
        <v>-58105</v>
      </c>
      <c r="K1004" s="28">
        <f t="shared" si="79"/>
        <v>-58105</v>
      </c>
    </row>
    <row r="1005" spans="1:11" x14ac:dyDescent="0.25">
      <c r="A1005" s="3">
        <f>'Données brutes'!A1001+'Données brutes'!B1001</f>
        <v>43152.8125</v>
      </c>
      <c r="B1005" s="2">
        <f>'Données brutes'!C1001*$E$2</f>
        <v>82270</v>
      </c>
      <c r="C1005" s="8">
        <f>'Données brutes'!J1001*Calculatrice!$C$2+'Données brutes'!K1001*Calculatrice!$B$2+'Données brutes'!L1001+'Données brutes'!N1001*Calculatrice!$D$2</f>
        <v>24258</v>
      </c>
      <c r="D1005" s="2">
        <f t="shared" si="78"/>
        <v>-58012</v>
      </c>
      <c r="E1005" s="8">
        <f>IF(ABS(D1005)&lt;'Le jeu'!$E$6*1000,D1005,SIGN(D1005)*'Le jeu'!$E$6*1000)</f>
        <v>0</v>
      </c>
      <c r="F1005" s="8">
        <f t="shared" si="80"/>
        <v>-58012</v>
      </c>
      <c r="G1005" s="28">
        <f>IF(F1005&lt;0,'Le jeu'!$E$7*INT(Calculatrice!F1005/1000),0)</f>
        <v>0</v>
      </c>
      <c r="H1005" s="8">
        <f t="shared" si="81"/>
        <v>-58012</v>
      </c>
      <c r="I1005" s="28"/>
      <c r="J1005" s="2">
        <f t="shared" si="82"/>
        <v>-58012</v>
      </c>
      <c r="K1005" s="28">
        <f t="shared" si="79"/>
        <v>-58012</v>
      </c>
    </row>
    <row r="1006" spans="1:11" x14ac:dyDescent="0.25">
      <c r="A1006" s="3">
        <f>'Données brutes'!A1002+'Données brutes'!B1002</f>
        <v>43152.833333333336</v>
      </c>
      <c r="B1006" s="2">
        <f>'Données brutes'!C1002*$E$2</f>
        <v>80636</v>
      </c>
      <c r="C1006" s="8">
        <f>'Données brutes'!J1002*Calculatrice!$C$2+'Données brutes'!K1002*Calculatrice!$B$2+'Données brutes'!L1002+'Données brutes'!N1002*Calculatrice!$D$2</f>
        <v>23331</v>
      </c>
      <c r="D1006" s="2">
        <f t="shared" si="78"/>
        <v>-57305</v>
      </c>
      <c r="E1006" s="8">
        <f>IF(ABS(D1006)&lt;'Le jeu'!$E$6*1000,D1006,SIGN(D1006)*'Le jeu'!$E$6*1000)</f>
        <v>0</v>
      </c>
      <c r="F1006" s="8">
        <f t="shared" si="80"/>
        <v>-57305</v>
      </c>
      <c r="G1006" s="28">
        <f>IF(F1006&lt;0,'Le jeu'!$E$7*INT(Calculatrice!F1006/1000),0)</f>
        <v>0</v>
      </c>
      <c r="H1006" s="8">
        <f t="shared" si="81"/>
        <v>-57305</v>
      </c>
      <c r="I1006" s="28"/>
      <c r="J1006" s="2">
        <f t="shared" si="82"/>
        <v>-57305</v>
      </c>
      <c r="K1006" s="28">
        <f t="shared" si="79"/>
        <v>-57305</v>
      </c>
    </row>
    <row r="1007" spans="1:11" x14ac:dyDescent="0.25">
      <c r="A1007" s="3">
        <f>'Données brutes'!A1003+'Données brutes'!B1003</f>
        <v>43152.854166666664</v>
      </c>
      <c r="B1007" s="2">
        <f>'Données brutes'!C1003*$E$2</f>
        <v>78498</v>
      </c>
      <c r="C1007" s="8">
        <f>'Données brutes'!J1003*Calculatrice!$C$2+'Données brutes'!K1003*Calculatrice!$B$2+'Données brutes'!L1003+'Données brutes'!N1003*Calculatrice!$D$2</f>
        <v>21481</v>
      </c>
      <c r="D1007" s="2">
        <f t="shared" si="78"/>
        <v>-57017</v>
      </c>
      <c r="E1007" s="8">
        <f>IF(ABS(D1007)&lt;'Le jeu'!$E$6*1000,D1007,SIGN(D1007)*'Le jeu'!$E$6*1000)</f>
        <v>0</v>
      </c>
      <c r="F1007" s="8">
        <f t="shared" si="80"/>
        <v>-57017</v>
      </c>
      <c r="G1007" s="28">
        <f>IF(F1007&lt;0,'Le jeu'!$E$7*INT(Calculatrice!F1007/1000),0)</f>
        <v>0</v>
      </c>
      <c r="H1007" s="8">
        <f t="shared" si="81"/>
        <v>-57017</v>
      </c>
      <c r="I1007" s="28"/>
      <c r="J1007" s="2">
        <f t="shared" si="82"/>
        <v>-57017</v>
      </c>
      <c r="K1007" s="28">
        <f t="shared" si="79"/>
        <v>-57017</v>
      </c>
    </row>
    <row r="1008" spans="1:11" x14ac:dyDescent="0.25">
      <c r="A1008" s="3">
        <f>'Données brutes'!A1004+'Données brutes'!B1004</f>
        <v>43152.875</v>
      </c>
      <c r="B1008" s="2">
        <f>'Données brutes'!C1004*$E$2</f>
        <v>76187</v>
      </c>
      <c r="C1008" s="8">
        <f>'Données brutes'!J1004*Calculatrice!$C$2+'Données brutes'!K1004*Calculatrice!$B$2+'Données brutes'!L1004+'Données brutes'!N1004*Calculatrice!$D$2</f>
        <v>19633</v>
      </c>
      <c r="D1008" s="2">
        <f t="shared" si="78"/>
        <v>-56554</v>
      </c>
      <c r="E1008" s="8">
        <f>IF(ABS(D1008)&lt;'Le jeu'!$E$6*1000,D1008,SIGN(D1008)*'Le jeu'!$E$6*1000)</f>
        <v>0</v>
      </c>
      <c r="F1008" s="8">
        <f t="shared" si="80"/>
        <v>-56554</v>
      </c>
      <c r="G1008" s="28">
        <f>IF(F1008&lt;0,'Le jeu'!$E$7*INT(Calculatrice!F1008/1000),0)</f>
        <v>0</v>
      </c>
      <c r="H1008" s="8">
        <f t="shared" si="81"/>
        <v>-56554</v>
      </c>
      <c r="I1008" s="28"/>
      <c r="J1008" s="2">
        <f t="shared" si="82"/>
        <v>-56554</v>
      </c>
      <c r="K1008" s="28">
        <f t="shared" si="79"/>
        <v>-56554</v>
      </c>
    </row>
    <row r="1009" spans="1:11" x14ac:dyDescent="0.25">
      <c r="A1009" s="3">
        <f>'Données brutes'!A1005+'Données brutes'!B1005</f>
        <v>43152.895833333336</v>
      </c>
      <c r="B1009" s="2">
        <f>'Données brutes'!C1005*$E$2</f>
        <v>74631</v>
      </c>
      <c r="C1009" s="8">
        <f>'Données brutes'!J1005*Calculatrice!$C$2+'Données brutes'!K1005*Calculatrice!$B$2+'Données brutes'!L1005+'Données brutes'!N1005*Calculatrice!$D$2</f>
        <v>18366</v>
      </c>
      <c r="D1009" s="2">
        <f t="shared" si="78"/>
        <v>-56265</v>
      </c>
      <c r="E1009" s="8">
        <f>IF(ABS(D1009)&lt;'Le jeu'!$E$6*1000,D1009,SIGN(D1009)*'Le jeu'!$E$6*1000)</f>
        <v>0</v>
      </c>
      <c r="F1009" s="8">
        <f t="shared" si="80"/>
        <v>-56265</v>
      </c>
      <c r="G1009" s="28">
        <f>IF(F1009&lt;0,'Le jeu'!$E$7*INT(Calculatrice!F1009/1000),0)</f>
        <v>0</v>
      </c>
      <c r="H1009" s="8">
        <f t="shared" si="81"/>
        <v>-56265</v>
      </c>
      <c r="I1009" s="28"/>
      <c r="J1009" s="2">
        <f t="shared" si="82"/>
        <v>-56265</v>
      </c>
      <c r="K1009" s="28">
        <f t="shared" si="79"/>
        <v>-56265</v>
      </c>
    </row>
    <row r="1010" spans="1:11" x14ac:dyDescent="0.25">
      <c r="A1010" s="3">
        <f>'Données brutes'!A1006+'Données brutes'!B1006</f>
        <v>43152.916666666664</v>
      </c>
      <c r="B1010" s="2">
        <f>'Données brutes'!C1006*$E$2</f>
        <v>73020</v>
      </c>
      <c r="C1010" s="8">
        <f>'Données brutes'!J1006*Calculatrice!$C$2+'Données brutes'!K1006*Calculatrice!$B$2+'Données brutes'!L1006+'Données brutes'!N1006*Calculatrice!$D$2</f>
        <v>17305</v>
      </c>
      <c r="D1010" s="2">
        <f t="shared" si="78"/>
        <v>-55715</v>
      </c>
      <c r="E1010" s="8">
        <f>IF(ABS(D1010)&lt;'Le jeu'!$E$6*1000,D1010,SIGN(D1010)*'Le jeu'!$E$6*1000)</f>
        <v>0</v>
      </c>
      <c r="F1010" s="8">
        <f t="shared" si="80"/>
        <v>-55715</v>
      </c>
      <c r="G1010" s="28">
        <f>IF(F1010&lt;0,'Le jeu'!$E$7*INT(Calculatrice!F1010/1000),0)</f>
        <v>0</v>
      </c>
      <c r="H1010" s="8">
        <f t="shared" si="81"/>
        <v>-55715</v>
      </c>
      <c r="I1010" s="28"/>
      <c r="J1010" s="2">
        <f t="shared" si="82"/>
        <v>-55715</v>
      </c>
      <c r="K1010" s="28">
        <f t="shared" si="79"/>
        <v>-55715</v>
      </c>
    </row>
    <row r="1011" spans="1:11" x14ac:dyDescent="0.25">
      <c r="A1011" s="3">
        <f>'Données brutes'!A1007+'Données brutes'!B1007</f>
        <v>43152.9375</v>
      </c>
      <c r="B1011" s="2">
        <f>'Données brutes'!C1007*$E$2</f>
        <v>73402</v>
      </c>
      <c r="C1011" s="8">
        <f>'Données brutes'!J1007*Calculatrice!$C$2+'Données brutes'!K1007*Calculatrice!$B$2+'Données brutes'!L1007+'Données brutes'!N1007*Calculatrice!$D$2</f>
        <v>16987</v>
      </c>
      <c r="D1011" s="2">
        <f t="shared" si="78"/>
        <v>-56415</v>
      </c>
      <c r="E1011" s="8">
        <f>IF(ABS(D1011)&lt;'Le jeu'!$E$6*1000,D1011,SIGN(D1011)*'Le jeu'!$E$6*1000)</f>
        <v>0</v>
      </c>
      <c r="F1011" s="8">
        <f t="shared" si="80"/>
        <v>-56415</v>
      </c>
      <c r="G1011" s="28">
        <f>IF(F1011&lt;0,'Le jeu'!$E$7*INT(Calculatrice!F1011/1000),0)</f>
        <v>0</v>
      </c>
      <c r="H1011" s="8">
        <f t="shared" si="81"/>
        <v>-56415</v>
      </c>
      <c r="I1011" s="28"/>
      <c r="J1011" s="2">
        <f t="shared" si="82"/>
        <v>-56415</v>
      </c>
      <c r="K1011" s="28">
        <f t="shared" si="79"/>
        <v>-56415</v>
      </c>
    </row>
    <row r="1012" spans="1:11" x14ac:dyDescent="0.25">
      <c r="A1012" s="3">
        <f>'Données brutes'!A1008+'Données brutes'!B1008</f>
        <v>43152.958333333336</v>
      </c>
      <c r="B1012" s="2">
        <f>'Données brutes'!C1008*$E$2</f>
        <v>75978</v>
      </c>
      <c r="C1012" s="8">
        <f>'Données brutes'!J1008*Calculatrice!$C$2+'Données brutes'!K1008*Calculatrice!$B$2+'Données brutes'!L1008+'Données brutes'!N1008*Calculatrice!$D$2</f>
        <v>18466</v>
      </c>
      <c r="D1012" s="2">
        <f t="shared" si="78"/>
        <v>-57512</v>
      </c>
      <c r="E1012" s="8">
        <f>IF(ABS(D1012)&lt;'Le jeu'!$E$6*1000,D1012,SIGN(D1012)*'Le jeu'!$E$6*1000)</f>
        <v>0</v>
      </c>
      <c r="F1012" s="8">
        <f t="shared" si="80"/>
        <v>-57512</v>
      </c>
      <c r="G1012" s="28">
        <f>IF(F1012&lt;0,'Le jeu'!$E$7*INT(Calculatrice!F1012/1000),0)</f>
        <v>0</v>
      </c>
      <c r="H1012" s="8">
        <f t="shared" si="81"/>
        <v>-57512</v>
      </c>
      <c r="I1012" s="28"/>
      <c r="J1012" s="2">
        <f t="shared" si="82"/>
        <v>-57512</v>
      </c>
      <c r="K1012" s="28">
        <f t="shared" si="79"/>
        <v>-57512</v>
      </c>
    </row>
    <row r="1013" spans="1:11" x14ac:dyDescent="0.25">
      <c r="A1013" s="3">
        <f>'Données brutes'!A1009+'Données brutes'!B1009</f>
        <v>43152.979166666664</v>
      </c>
      <c r="B1013" s="2">
        <f>'Données brutes'!C1009*$E$2</f>
        <v>75319</v>
      </c>
      <c r="C1013" s="8">
        <f>'Données brutes'!J1009*Calculatrice!$C$2+'Données brutes'!K1009*Calculatrice!$B$2+'Données brutes'!L1009+'Données brutes'!N1009*Calculatrice!$D$2</f>
        <v>17190</v>
      </c>
      <c r="D1013" s="2">
        <f t="shared" si="78"/>
        <v>-58129</v>
      </c>
      <c r="E1013" s="8">
        <f>IF(ABS(D1013)&lt;'Le jeu'!$E$6*1000,D1013,SIGN(D1013)*'Le jeu'!$E$6*1000)</f>
        <v>0</v>
      </c>
      <c r="F1013" s="8">
        <f t="shared" si="80"/>
        <v>-58129</v>
      </c>
      <c r="G1013" s="28">
        <f>IF(F1013&lt;0,'Le jeu'!$E$7*INT(Calculatrice!F1013/1000),0)</f>
        <v>0</v>
      </c>
      <c r="H1013" s="8">
        <f t="shared" si="81"/>
        <v>-58129</v>
      </c>
      <c r="I1013" s="28"/>
      <c r="J1013" s="2">
        <f t="shared" si="82"/>
        <v>-58129</v>
      </c>
      <c r="K1013" s="28">
        <f t="shared" si="79"/>
        <v>-58129</v>
      </c>
    </row>
    <row r="1014" spans="1:11" x14ac:dyDescent="0.25">
      <c r="A1014" s="3">
        <f>'Données brutes'!A1010+'Données brutes'!B1010</f>
        <v>43153</v>
      </c>
      <c r="B1014" s="2">
        <f>'Données brutes'!C1010*$E$2</f>
        <v>75360</v>
      </c>
      <c r="C1014" s="8">
        <f>'Données brutes'!J1010*Calculatrice!$C$2+'Données brutes'!K1010*Calculatrice!$B$2+'Données brutes'!L1010+'Données brutes'!N1010*Calculatrice!$D$2</f>
        <v>16944</v>
      </c>
      <c r="D1014" s="2">
        <f t="shared" si="78"/>
        <v>-58416</v>
      </c>
      <c r="E1014" s="8">
        <f>IF(ABS(D1014)&lt;'Le jeu'!$E$6*1000,D1014,SIGN(D1014)*'Le jeu'!$E$6*1000)</f>
        <v>0</v>
      </c>
      <c r="F1014" s="8">
        <f t="shared" si="80"/>
        <v>-58416</v>
      </c>
      <c r="G1014" s="28">
        <f>IF(F1014&lt;0,'Le jeu'!$E$7*INT(Calculatrice!F1014/1000),0)</f>
        <v>0</v>
      </c>
      <c r="H1014" s="8">
        <f t="shared" si="81"/>
        <v>-58416</v>
      </c>
      <c r="I1014" s="28"/>
      <c r="J1014" s="2">
        <f t="shared" si="82"/>
        <v>-58416</v>
      </c>
      <c r="K1014" s="28">
        <f t="shared" si="79"/>
        <v>-58416</v>
      </c>
    </row>
    <row r="1015" spans="1:11" x14ac:dyDescent="0.25">
      <c r="A1015" s="3">
        <f>'Données brutes'!A1011+'Données brutes'!B1011</f>
        <v>43153.020833333336</v>
      </c>
      <c r="B1015" s="2">
        <f>'Données brutes'!C1011*$E$2</f>
        <v>74016</v>
      </c>
      <c r="C1015" s="8">
        <f>'Données brutes'!J1011*Calculatrice!$C$2+'Données brutes'!K1011*Calculatrice!$B$2+'Données brutes'!L1011+'Données brutes'!N1011*Calculatrice!$D$2</f>
        <v>16314</v>
      </c>
      <c r="D1015" s="2">
        <f t="shared" si="78"/>
        <v>-57702</v>
      </c>
      <c r="E1015" s="8">
        <f>IF(ABS(D1015)&lt;'Le jeu'!$E$6*1000,D1015,SIGN(D1015)*'Le jeu'!$E$6*1000)</f>
        <v>0</v>
      </c>
      <c r="F1015" s="8">
        <f t="shared" si="80"/>
        <v>-57702</v>
      </c>
      <c r="G1015" s="28">
        <f>IF(F1015&lt;0,'Le jeu'!$E$7*INT(Calculatrice!F1015/1000),0)</f>
        <v>0</v>
      </c>
      <c r="H1015" s="8">
        <f t="shared" si="81"/>
        <v>-57702</v>
      </c>
      <c r="I1015" s="28"/>
      <c r="J1015" s="2">
        <f t="shared" si="82"/>
        <v>-57702</v>
      </c>
      <c r="K1015" s="28">
        <f t="shared" si="79"/>
        <v>-57702</v>
      </c>
    </row>
    <row r="1016" spans="1:11" x14ac:dyDescent="0.25">
      <c r="A1016" s="3">
        <f>'Données brutes'!A1012+'Données brutes'!B1012</f>
        <v>43153.041666666664</v>
      </c>
      <c r="B1016" s="2">
        <f>'Données brutes'!C1012*$E$2</f>
        <v>71582</v>
      </c>
      <c r="C1016" s="8">
        <f>'Données brutes'!J1012*Calculatrice!$C$2+'Données brutes'!K1012*Calculatrice!$B$2+'Données brutes'!L1012+'Données brutes'!N1012*Calculatrice!$D$2</f>
        <v>15055</v>
      </c>
      <c r="D1016" s="2">
        <f t="shared" si="78"/>
        <v>-56527</v>
      </c>
      <c r="E1016" s="8">
        <f>IF(ABS(D1016)&lt;'Le jeu'!$E$6*1000,D1016,SIGN(D1016)*'Le jeu'!$E$6*1000)</f>
        <v>0</v>
      </c>
      <c r="F1016" s="8">
        <f t="shared" si="80"/>
        <v>-56527</v>
      </c>
      <c r="G1016" s="28">
        <f>IF(F1016&lt;0,'Le jeu'!$E$7*INT(Calculatrice!F1016/1000),0)</f>
        <v>0</v>
      </c>
      <c r="H1016" s="8">
        <f t="shared" si="81"/>
        <v>-56527</v>
      </c>
      <c r="I1016" s="28"/>
      <c r="J1016" s="2">
        <f t="shared" si="82"/>
        <v>-56527</v>
      </c>
      <c r="K1016" s="28">
        <f t="shared" si="79"/>
        <v>-56527</v>
      </c>
    </row>
    <row r="1017" spans="1:11" x14ac:dyDescent="0.25">
      <c r="A1017" s="3">
        <f>'Données brutes'!A1013+'Données brutes'!B1013</f>
        <v>43153.0625</v>
      </c>
      <c r="B1017" s="2">
        <f>'Données brutes'!C1013*$E$2</f>
        <v>71383</v>
      </c>
      <c r="C1017" s="8">
        <f>'Données brutes'!J1013*Calculatrice!$C$2+'Données brutes'!K1013*Calculatrice!$B$2+'Données brutes'!L1013+'Données brutes'!N1013*Calculatrice!$D$2</f>
        <v>14547</v>
      </c>
      <c r="D1017" s="2">
        <f t="shared" si="78"/>
        <v>-56836</v>
      </c>
      <c r="E1017" s="8">
        <f>IF(ABS(D1017)&lt;'Le jeu'!$E$6*1000,D1017,SIGN(D1017)*'Le jeu'!$E$6*1000)</f>
        <v>0</v>
      </c>
      <c r="F1017" s="8">
        <f t="shared" si="80"/>
        <v>-56836</v>
      </c>
      <c r="G1017" s="28">
        <f>IF(F1017&lt;0,'Le jeu'!$E$7*INT(Calculatrice!F1017/1000),0)</f>
        <v>0</v>
      </c>
      <c r="H1017" s="8">
        <f t="shared" si="81"/>
        <v>-56836</v>
      </c>
      <c r="I1017" s="28"/>
      <c r="J1017" s="2">
        <f t="shared" si="82"/>
        <v>-56836</v>
      </c>
      <c r="K1017" s="28">
        <f t="shared" si="79"/>
        <v>-56836</v>
      </c>
    </row>
    <row r="1018" spans="1:11" x14ac:dyDescent="0.25">
      <c r="A1018" s="3">
        <f>'Données brutes'!A1014+'Données brutes'!B1014</f>
        <v>43153.083333333336</v>
      </c>
      <c r="B1018" s="2">
        <f>'Données brutes'!C1014*$E$2</f>
        <v>70894</v>
      </c>
      <c r="C1018" s="8">
        <f>'Données brutes'!J1014*Calculatrice!$C$2+'Données brutes'!K1014*Calculatrice!$B$2+'Données brutes'!L1014+'Données brutes'!N1014*Calculatrice!$D$2</f>
        <v>14343</v>
      </c>
      <c r="D1018" s="2">
        <f t="shared" si="78"/>
        <v>-56551</v>
      </c>
      <c r="E1018" s="8">
        <f>IF(ABS(D1018)&lt;'Le jeu'!$E$6*1000,D1018,SIGN(D1018)*'Le jeu'!$E$6*1000)</f>
        <v>0</v>
      </c>
      <c r="F1018" s="8">
        <f t="shared" si="80"/>
        <v>-56551</v>
      </c>
      <c r="G1018" s="28">
        <f>IF(F1018&lt;0,'Le jeu'!$E$7*INT(Calculatrice!F1018/1000),0)</f>
        <v>0</v>
      </c>
      <c r="H1018" s="8">
        <f t="shared" si="81"/>
        <v>-56551</v>
      </c>
      <c r="I1018" s="28"/>
      <c r="J1018" s="2">
        <f t="shared" si="82"/>
        <v>-56551</v>
      </c>
      <c r="K1018" s="28">
        <f t="shared" si="79"/>
        <v>-56551</v>
      </c>
    </row>
    <row r="1019" spans="1:11" x14ac:dyDescent="0.25">
      <c r="A1019" s="3">
        <f>'Données brutes'!A1015+'Données brutes'!B1015</f>
        <v>43153.104166666664</v>
      </c>
      <c r="B1019" s="2">
        <f>'Données brutes'!C1015*$E$2</f>
        <v>70770</v>
      </c>
      <c r="C1019" s="8">
        <f>'Données brutes'!J1015*Calculatrice!$C$2+'Données brutes'!K1015*Calculatrice!$B$2+'Données brutes'!L1015+'Données brutes'!N1015*Calculatrice!$D$2</f>
        <v>14310</v>
      </c>
      <c r="D1019" s="2">
        <f t="shared" si="78"/>
        <v>-56460</v>
      </c>
      <c r="E1019" s="8">
        <f>IF(ABS(D1019)&lt;'Le jeu'!$E$6*1000,D1019,SIGN(D1019)*'Le jeu'!$E$6*1000)</f>
        <v>0</v>
      </c>
      <c r="F1019" s="8">
        <f t="shared" si="80"/>
        <v>-56460</v>
      </c>
      <c r="G1019" s="28">
        <f>IF(F1019&lt;0,'Le jeu'!$E$7*INT(Calculatrice!F1019/1000),0)</f>
        <v>0</v>
      </c>
      <c r="H1019" s="8">
        <f t="shared" si="81"/>
        <v>-56460</v>
      </c>
      <c r="I1019" s="28"/>
      <c r="J1019" s="2">
        <f t="shared" si="82"/>
        <v>-56460</v>
      </c>
      <c r="K1019" s="28">
        <f t="shared" si="79"/>
        <v>-56460</v>
      </c>
    </row>
    <row r="1020" spans="1:11" x14ac:dyDescent="0.25">
      <c r="A1020" s="3">
        <f>'Données brutes'!A1016+'Données brutes'!B1016</f>
        <v>43153.125</v>
      </c>
      <c r="B1020" s="2">
        <f>'Données brutes'!C1016*$E$2</f>
        <v>69076</v>
      </c>
      <c r="C1020" s="8">
        <f>'Données brutes'!J1016*Calculatrice!$C$2+'Données brutes'!K1016*Calculatrice!$B$2+'Données brutes'!L1016+'Données brutes'!N1016*Calculatrice!$D$2</f>
        <v>13815</v>
      </c>
      <c r="D1020" s="2">
        <f t="shared" si="78"/>
        <v>-55261</v>
      </c>
      <c r="E1020" s="8">
        <f>IF(ABS(D1020)&lt;'Le jeu'!$E$6*1000,D1020,SIGN(D1020)*'Le jeu'!$E$6*1000)</f>
        <v>0</v>
      </c>
      <c r="F1020" s="8">
        <f t="shared" si="80"/>
        <v>-55261</v>
      </c>
      <c r="G1020" s="28">
        <f>IF(F1020&lt;0,'Le jeu'!$E$7*INT(Calculatrice!F1020/1000),0)</f>
        <v>0</v>
      </c>
      <c r="H1020" s="8">
        <f t="shared" si="81"/>
        <v>-55261</v>
      </c>
      <c r="I1020" s="28"/>
      <c r="J1020" s="2">
        <f t="shared" si="82"/>
        <v>-55261</v>
      </c>
      <c r="K1020" s="28">
        <f t="shared" si="79"/>
        <v>-55261</v>
      </c>
    </row>
    <row r="1021" spans="1:11" x14ac:dyDescent="0.25">
      <c r="A1021" s="3">
        <f>'Données brutes'!A1017+'Données brutes'!B1017</f>
        <v>43153.145833333336</v>
      </c>
      <c r="B1021" s="2">
        <f>'Données brutes'!C1017*$E$2</f>
        <v>68108</v>
      </c>
      <c r="C1021" s="8">
        <f>'Données brutes'!J1017*Calculatrice!$C$2+'Données brutes'!K1017*Calculatrice!$B$2+'Données brutes'!L1017+'Données brutes'!N1017*Calculatrice!$D$2</f>
        <v>13709</v>
      </c>
      <c r="D1021" s="2">
        <f t="shared" si="78"/>
        <v>-54399</v>
      </c>
      <c r="E1021" s="8">
        <f>IF(ABS(D1021)&lt;'Le jeu'!$E$6*1000,D1021,SIGN(D1021)*'Le jeu'!$E$6*1000)</f>
        <v>0</v>
      </c>
      <c r="F1021" s="8">
        <f t="shared" si="80"/>
        <v>-54399</v>
      </c>
      <c r="G1021" s="28">
        <f>IF(F1021&lt;0,'Le jeu'!$E$7*INT(Calculatrice!F1021/1000),0)</f>
        <v>0</v>
      </c>
      <c r="H1021" s="8">
        <f t="shared" si="81"/>
        <v>-54399</v>
      </c>
      <c r="I1021" s="28"/>
      <c r="J1021" s="2">
        <f t="shared" si="82"/>
        <v>-54399</v>
      </c>
      <c r="K1021" s="28">
        <f t="shared" si="79"/>
        <v>-54399</v>
      </c>
    </row>
    <row r="1022" spans="1:11" x14ac:dyDescent="0.25">
      <c r="A1022" s="3">
        <f>'Données brutes'!A1018+'Données brutes'!B1018</f>
        <v>43153.166666666664</v>
      </c>
      <c r="B1022" s="2">
        <f>'Données brutes'!C1018*$E$2</f>
        <v>67207</v>
      </c>
      <c r="C1022" s="8">
        <f>'Données brutes'!J1018*Calculatrice!$C$2+'Données brutes'!K1018*Calculatrice!$B$2+'Données brutes'!L1018+'Données brutes'!N1018*Calculatrice!$D$2</f>
        <v>13544</v>
      </c>
      <c r="D1022" s="2">
        <f t="shared" si="78"/>
        <v>-53663</v>
      </c>
      <c r="E1022" s="8">
        <f>IF(ABS(D1022)&lt;'Le jeu'!$E$6*1000,D1022,SIGN(D1022)*'Le jeu'!$E$6*1000)</f>
        <v>0</v>
      </c>
      <c r="F1022" s="8">
        <f t="shared" si="80"/>
        <v>-53663</v>
      </c>
      <c r="G1022" s="28">
        <f>IF(F1022&lt;0,'Le jeu'!$E$7*INT(Calculatrice!F1022/1000),0)</f>
        <v>0</v>
      </c>
      <c r="H1022" s="8">
        <f t="shared" si="81"/>
        <v>-53663</v>
      </c>
      <c r="I1022" s="28"/>
      <c r="J1022" s="2">
        <f t="shared" si="82"/>
        <v>-53663</v>
      </c>
      <c r="K1022" s="28">
        <f t="shared" si="79"/>
        <v>-53663</v>
      </c>
    </row>
    <row r="1023" spans="1:11" x14ac:dyDescent="0.25">
      <c r="A1023" s="3">
        <f>'Données brutes'!A1019+'Données brutes'!B1019</f>
        <v>43153.1875</v>
      </c>
      <c r="B1023" s="2">
        <f>'Données brutes'!C1019*$E$2</f>
        <v>67323</v>
      </c>
      <c r="C1023" s="8">
        <f>'Données brutes'!J1019*Calculatrice!$C$2+'Données brutes'!K1019*Calculatrice!$B$2+'Données brutes'!L1019+'Données brutes'!N1019*Calculatrice!$D$2</f>
        <v>13748</v>
      </c>
      <c r="D1023" s="2">
        <f t="shared" si="78"/>
        <v>-53575</v>
      </c>
      <c r="E1023" s="8">
        <f>IF(ABS(D1023)&lt;'Le jeu'!$E$6*1000,D1023,SIGN(D1023)*'Le jeu'!$E$6*1000)</f>
        <v>0</v>
      </c>
      <c r="F1023" s="8">
        <f t="shared" si="80"/>
        <v>-53575</v>
      </c>
      <c r="G1023" s="28">
        <f>IF(F1023&lt;0,'Le jeu'!$E$7*INT(Calculatrice!F1023/1000),0)</f>
        <v>0</v>
      </c>
      <c r="H1023" s="8">
        <f t="shared" si="81"/>
        <v>-53575</v>
      </c>
      <c r="I1023" s="28"/>
      <c r="J1023" s="2">
        <f t="shared" si="82"/>
        <v>-53575</v>
      </c>
      <c r="K1023" s="28">
        <f t="shared" si="79"/>
        <v>-53575</v>
      </c>
    </row>
    <row r="1024" spans="1:11" x14ac:dyDescent="0.25">
      <c r="A1024" s="3">
        <f>'Données brutes'!A1020+'Données brutes'!B1020</f>
        <v>43153.208333333336</v>
      </c>
      <c r="B1024" s="2">
        <f>'Données brutes'!C1020*$E$2</f>
        <v>67743</v>
      </c>
      <c r="C1024" s="8">
        <f>'Données brutes'!J1020*Calculatrice!$C$2+'Données brutes'!K1020*Calculatrice!$B$2+'Données brutes'!L1020+'Données brutes'!N1020*Calculatrice!$D$2</f>
        <v>13680</v>
      </c>
      <c r="D1024" s="2">
        <f t="shared" si="78"/>
        <v>-54063</v>
      </c>
      <c r="E1024" s="8">
        <f>IF(ABS(D1024)&lt;'Le jeu'!$E$6*1000,D1024,SIGN(D1024)*'Le jeu'!$E$6*1000)</f>
        <v>0</v>
      </c>
      <c r="F1024" s="8">
        <f t="shared" si="80"/>
        <v>-54063</v>
      </c>
      <c r="G1024" s="28">
        <f>IF(F1024&lt;0,'Le jeu'!$E$7*INT(Calculatrice!F1024/1000),0)</f>
        <v>0</v>
      </c>
      <c r="H1024" s="8">
        <f t="shared" si="81"/>
        <v>-54063</v>
      </c>
      <c r="I1024" s="28"/>
      <c r="J1024" s="2">
        <f t="shared" si="82"/>
        <v>-54063</v>
      </c>
      <c r="K1024" s="28">
        <f t="shared" si="79"/>
        <v>-54063</v>
      </c>
    </row>
    <row r="1025" spans="1:11" x14ac:dyDescent="0.25">
      <c r="A1025" s="3">
        <f>'Données brutes'!A1021+'Données brutes'!B1021</f>
        <v>43153.229166666664</v>
      </c>
      <c r="B1025" s="2">
        <f>'Données brutes'!C1021*$E$2</f>
        <v>69999</v>
      </c>
      <c r="C1025" s="8">
        <f>'Données brutes'!J1021*Calculatrice!$C$2+'Données brutes'!K1021*Calculatrice!$B$2+'Données brutes'!L1021+'Données brutes'!N1021*Calculatrice!$D$2</f>
        <v>13762</v>
      </c>
      <c r="D1025" s="2">
        <f t="shared" si="78"/>
        <v>-56237</v>
      </c>
      <c r="E1025" s="8">
        <f>IF(ABS(D1025)&lt;'Le jeu'!$E$6*1000,D1025,SIGN(D1025)*'Le jeu'!$E$6*1000)</f>
        <v>0</v>
      </c>
      <c r="F1025" s="8">
        <f t="shared" si="80"/>
        <v>-56237</v>
      </c>
      <c r="G1025" s="28">
        <f>IF(F1025&lt;0,'Le jeu'!$E$7*INT(Calculatrice!F1025/1000),0)</f>
        <v>0</v>
      </c>
      <c r="H1025" s="8">
        <f t="shared" si="81"/>
        <v>-56237</v>
      </c>
      <c r="I1025" s="28"/>
      <c r="J1025" s="2">
        <f t="shared" si="82"/>
        <v>-56237</v>
      </c>
      <c r="K1025" s="28">
        <f t="shared" si="79"/>
        <v>-56237</v>
      </c>
    </row>
    <row r="1026" spans="1:11" x14ac:dyDescent="0.25">
      <c r="A1026" s="3">
        <f>'Données brutes'!A1022+'Données brutes'!B1022</f>
        <v>43153.25</v>
      </c>
      <c r="B1026" s="2">
        <f>'Données brutes'!C1022*$E$2</f>
        <v>71902</v>
      </c>
      <c r="C1026" s="8">
        <f>'Données brutes'!J1022*Calculatrice!$C$2+'Données brutes'!K1022*Calculatrice!$B$2+'Données brutes'!L1022+'Données brutes'!N1022*Calculatrice!$D$2</f>
        <v>14540</v>
      </c>
      <c r="D1026" s="2">
        <f t="shared" si="78"/>
        <v>-57362</v>
      </c>
      <c r="E1026" s="8">
        <f>IF(ABS(D1026)&lt;'Le jeu'!$E$6*1000,D1026,SIGN(D1026)*'Le jeu'!$E$6*1000)</f>
        <v>0</v>
      </c>
      <c r="F1026" s="8">
        <f t="shared" si="80"/>
        <v>-57362</v>
      </c>
      <c r="G1026" s="28">
        <f>IF(F1026&lt;0,'Le jeu'!$E$7*INT(Calculatrice!F1026/1000),0)</f>
        <v>0</v>
      </c>
      <c r="H1026" s="8">
        <f t="shared" si="81"/>
        <v>-57362</v>
      </c>
      <c r="I1026" s="28"/>
      <c r="J1026" s="2">
        <f t="shared" si="82"/>
        <v>-57362</v>
      </c>
      <c r="K1026" s="28">
        <f t="shared" si="79"/>
        <v>-57362</v>
      </c>
    </row>
    <row r="1027" spans="1:11" x14ac:dyDescent="0.25">
      <c r="A1027" s="3">
        <f>'Données brutes'!A1023+'Données brutes'!B1023</f>
        <v>43153.270833333336</v>
      </c>
      <c r="B1027" s="2">
        <f>'Données brutes'!C1023*$E$2</f>
        <v>75641</v>
      </c>
      <c r="C1027" s="8">
        <f>'Données brutes'!J1023*Calculatrice!$C$2+'Données brutes'!K1023*Calculatrice!$B$2+'Données brutes'!L1023+'Données brutes'!N1023*Calculatrice!$D$2</f>
        <v>16224</v>
      </c>
      <c r="D1027" s="2">
        <f t="shared" si="78"/>
        <v>-59417</v>
      </c>
      <c r="E1027" s="8">
        <f>IF(ABS(D1027)&lt;'Le jeu'!$E$6*1000,D1027,SIGN(D1027)*'Le jeu'!$E$6*1000)</f>
        <v>0</v>
      </c>
      <c r="F1027" s="8">
        <f t="shared" si="80"/>
        <v>-59417</v>
      </c>
      <c r="G1027" s="28">
        <f>IF(F1027&lt;0,'Le jeu'!$E$7*INT(Calculatrice!F1027/1000),0)</f>
        <v>0</v>
      </c>
      <c r="H1027" s="8">
        <f t="shared" si="81"/>
        <v>-59417</v>
      </c>
      <c r="I1027" s="28"/>
      <c r="J1027" s="2">
        <f t="shared" si="82"/>
        <v>-59417</v>
      </c>
      <c r="K1027" s="28">
        <f t="shared" si="79"/>
        <v>-59417</v>
      </c>
    </row>
    <row r="1028" spans="1:11" x14ac:dyDescent="0.25">
      <c r="A1028" s="3">
        <f>'Données brutes'!A1024+'Données brutes'!B1024</f>
        <v>43153.291666666664</v>
      </c>
      <c r="B1028" s="2">
        <f>'Données brutes'!C1024*$E$2</f>
        <v>78739</v>
      </c>
      <c r="C1028" s="8">
        <f>'Données brutes'!J1024*Calculatrice!$C$2+'Données brutes'!K1024*Calculatrice!$B$2+'Données brutes'!L1024+'Données brutes'!N1024*Calculatrice!$D$2</f>
        <v>19333</v>
      </c>
      <c r="D1028" s="2">
        <f t="shared" si="78"/>
        <v>-59406</v>
      </c>
      <c r="E1028" s="8">
        <f>IF(ABS(D1028)&lt;'Le jeu'!$E$6*1000,D1028,SIGN(D1028)*'Le jeu'!$E$6*1000)</f>
        <v>0</v>
      </c>
      <c r="F1028" s="8">
        <f t="shared" si="80"/>
        <v>-59406</v>
      </c>
      <c r="G1028" s="28">
        <f>IF(F1028&lt;0,'Le jeu'!$E$7*INT(Calculatrice!F1028/1000),0)</f>
        <v>0</v>
      </c>
      <c r="H1028" s="8">
        <f t="shared" si="81"/>
        <v>-59406</v>
      </c>
      <c r="I1028" s="28"/>
      <c r="J1028" s="2">
        <f t="shared" si="82"/>
        <v>-59406</v>
      </c>
      <c r="K1028" s="28">
        <f t="shared" si="79"/>
        <v>-59406</v>
      </c>
    </row>
    <row r="1029" spans="1:11" x14ac:dyDescent="0.25">
      <c r="A1029" s="3">
        <f>'Données brutes'!A1025+'Données brutes'!B1025</f>
        <v>43153.3125</v>
      </c>
      <c r="B1029" s="2">
        <f>'Données brutes'!C1025*$E$2</f>
        <v>81793</v>
      </c>
      <c r="C1029" s="8">
        <f>'Données brutes'!J1025*Calculatrice!$C$2+'Données brutes'!K1025*Calculatrice!$B$2+'Données brutes'!L1025+'Données brutes'!N1025*Calculatrice!$D$2</f>
        <v>21301</v>
      </c>
      <c r="D1029" s="2">
        <f t="shared" si="78"/>
        <v>-60492</v>
      </c>
      <c r="E1029" s="8">
        <f>IF(ABS(D1029)&lt;'Le jeu'!$E$6*1000,D1029,SIGN(D1029)*'Le jeu'!$E$6*1000)</f>
        <v>0</v>
      </c>
      <c r="F1029" s="8">
        <f t="shared" si="80"/>
        <v>-60492</v>
      </c>
      <c r="G1029" s="28">
        <f>IF(F1029&lt;0,'Le jeu'!$E$7*INT(Calculatrice!F1029/1000),0)</f>
        <v>0</v>
      </c>
      <c r="H1029" s="8">
        <f t="shared" si="81"/>
        <v>-60492</v>
      </c>
      <c r="I1029" s="28"/>
      <c r="J1029" s="2">
        <f t="shared" si="82"/>
        <v>-60492</v>
      </c>
      <c r="K1029" s="28">
        <f t="shared" si="79"/>
        <v>-60492</v>
      </c>
    </row>
    <row r="1030" spans="1:11" x14ac:dyDescent="0.25">
      <c r="A1030" s="3">
        <f>'Données brutes'!A1026+'Données brutes'!B1026</f>
        <v>43153.333333333336</v>
      </c>
      <c r="B1030" s="2">
        <f>'Données brutes'!C1026*$E$2</f>
        <v>82501</v>
      </c>
      <c r="C1030" s="8">
        <f>'Données brutes'!J1026*Calculatrice!$C$2+'Données brutes'!K1026*Calculatrice!$B$2+'Données brutes'!L1026+'Données brutes'!N1026*Calculatrice!$D$2</f>
        <v>21719</v>
      </c>
      <c r="D1030" s="2">
        <f t="shared" si="78"/>
        <v>-60782</v>
      </c>
      <c r="E1030" s="8">
        <f>IF(ABS(D1030)&lt;'Le jeu'!$E$6*1000,D1030,SIGN(D1030)*'Le jeu'!$E$6*1000)</f>
        <v>0</v>
      </c>
      <c r="F1030" s="8">
        <f t="shared" si="80"/>
        <v>-60782</v>
      </c>
      <c r="G1030" s="28">
        <f>IF(F1030&lt;0,'Le jeu'!$E$7*INT(Calculatrice!F1030/1000),0)</f>
        <v>0</v>
      </c>
      <c r="H1030" s="8">
        <f t="shared" si="81"/>
        <v>-60782</v>
      </c>
      <c r="I1030" s="28"/>
      <c r="J1030" s="2">
        <f t="shared" si="82"/>
        <v>-60782</v>
      </c>
      <c r="K1030" s="28">
        <f t="shared" si="79"/>
        <v>-60782</v>
      </c>
    </row>
    <row r="1031" spans="1:11" x14ac:dyDescent="0.25">
      <c r="A1031" s="3">
        <f>'Données brutes'!A1027+'Données brutes'!B1027</f>
        <v>43153.354166666664</v>
      </c>
      <c r="B1031" s="2">
        <f>'Données brutes'!C1027*$E$2</f>
        <v>83474</v>
      </c>
      <c r="C1031" s="8">
        <f>'Données brutes'!J1027*Calculatrice!$C$2+'Données brutes'!K1027*Calculatrice!$B$2+'Données brutes'!L1027+'Données brutes'!N1027*Calculatrice!$D$2</f>
        <v>22547</v>
      </c>
      <c r="D1031" s="2">
        <f t="shared" ref="D1031:D1094" si="83">-(B1031-C1031)</f>
        <v>-60927</v>
      </c>
      <c r="E1031" s="8">
        <f>IF(ABS(D1031)&lt;'Le jeu'!$E$6*1000,D1031,SIGN(D1031)*'Le jeu'!$E$6*1000)</f>
        <v>0</v>
      </c>
      <c r="F1031" s="8">
        <f t="shared" si="80"/>
        <v>-60927</v>
      </c>
      <c r="G1031" s="28">
        <f>IF(F1031&lt;0,'Le jeu'!$E$7*INT(Calculatrice!F1031/1000),0)</f>
        <v>0</v>
      </c>
      <c r="H1031" s="8">
        <f t="shared" si="81"/>
        <v>-60927</v>
      </c>
      <c r="I1031" s="28"/>
      <c r="J1031" s="2">
        <f t="shared" si="82"/>
        <v>-60927</v>
      </c>
      <c r="K1031" s="28">
        <f t="shared" ref="K1031:K1094" si="84">IF(J1031&lt;0,J1031,0)</f>
        <v>-60927</v>
      </c>
    </row>
    <row r="1032" spans="1:11" x14ac:dyDescent="0.25">
      <c r="A1032" s="3">
        <f>'Données brutes'!A1028+'Données brutes'!B1028</f>
        <v>43153.375</v>
      </c>
      <c r="B1032" s="2">
        <f>'Données brutes'!C1028*$E$2</f>
        <v>84337</v>
      </c>
      <c r="C1032" s="8">
        <f>'Données brutes'!J1028*Calculatrice!$C$2+'Données brutes'!K1028*Calculatrice!$B$2+'Données brutes'!L1028+'Données brutes'!N1028*Calculatrice!$D$2</f>
        <v>23089</v>
      </c>
      <c r="D1032" s="2">
        <f t="shared" si="83"/>
        <v>-61248</v>
      </c>
      <c r="E1032" s="8">
        <f>IF(ABS(D1032)&lt;'Le jeu'!$E$6*1000,D1032,SIGN(D1032)*'Le jeu'!$E$6*1000)</f>
        <v>0</v>
      </c>
      <c r="F1032" s="8">
        <f t="shared" si="80"/>
        <v>-61248</v>
      </c>
      <c r="G1032" s="28">
        <f>IF(F1032&lt;0,'Le jeu'!$E$7*INT(Calculatrice!F1032/1000),0)</f>
        <v>0</v>
      </c>
      <c r="H1032" s="8">
        <f t="shared" si="81"/>
        <v>-61248</v>
      </c>
      <c r="I1032" s="28"/>
      <c r="J1032" s="2">
        <f t="shared" si="82"/>
        <v>-61248</v>
      </c>
      <c r="K1032" s="28">
        <f t="shared" si="84"/>
        <v>-61248</v>
      </c>
    </row>
    <row r="1033" spans="1:11" x14ac:dyDescent="0.25">
      <c r="A1033" s="3">
        <f>'Données brutes'!A1029+'Données brutes'!B1029</f>
        <v>43153.395833333336</v>
      </c>
      <c r="B1033" s="2">
        <f>'Données brutes'!C1029*$E$2</f>
        <v>84233</v>
      </c>
      <c r="C1033" s="8">
        <f>'Données brutes'!J1029*Calculatrice!$C$2+'Données brutes'!K1029*Calculatrice!$B$2+'Données brutes'!L1029+'Données brutes'!N1029*Calculatrice!$D$2</f>
        <v>23476</v>
      </c>
      <c r="D1033" s="2">
        <f t="shared" si="83"/>
        <v>-60757</v>
      </c>
      <c r="E1033" s="8">
        <f>IF(ABS(D1033)&lt;'Le jeu'!$E$6*1000,D1033,SIGN(D1033)*'Le jeu'!$E$6*1000)</f>
        <v>0</v>
      </c>
      <c r="F1033" s="8">
        <f t="shared" si="80"/>
        <v>-60757</v>
      </c>
      <c r="G1033" s="28">
        <f>IF(F1033&lt;0,'Le jeu'!$E$7*INT(Calculatrice!F1033/1000),0)</f>
        <v>0</v>
      </c>
      <c r="H1033" s="8">
        <f t="shared" si="81"/>
        <v>-60757</v>
      </c>
      <c r="I1033" s="28"/>
      <c r="J1033" s="2">
        <f t="shared" si="82"/>
        <v>-60757</v>
      </c>
      <c r="K1033" s="28">
        <f t="shared" si="84"/>
        <v>-60757</v>
      </c>
    </row>
    <row r="1034" spans="1:11" x14ac:dyDescent="0.25">
      <c r="A1034" s="3">
        <f>'Données brutes'!A1030+'Données brutes'!B1030</f>
        <v>43153.416666666664</v>
      </c>
      <c r="B1034" s="2">
        <f>'Données brutes'!C1030*$E$2</f>
        <v>84103</v>
      </c>
      <c r="C1034" s="8">
        <f>'Données brutes'!J1030*Calculatrice!$C$2+'Données brutes'!K1030*Calculatrice!$B$2+'Données brutes'!L1030+'Données brutes'!N1030*Calculatrice!$D$2</f>
        <v>23258</v>
      </c>
      <c r="D1034" s="2">
        <f t="shared" si="83"/>
        <v>-60845</v>
      </c>
      <c r="E1034" s="8">
        <f>IF(ABS(D1034)&lt;'Le jeu'!$E$6*1000,D1034,SIGN(D1034)*'Le jeu'!$E$6*1000)</f>
        <v>0</v>
      </c>
      <c r="F1034" s="8">
        <f t="shared" si="80"/>
        <v>-60845</v>
      </c>
      <c r="G1034" s="28">
        <f>IF(F1034&lt;0,'Le jeu'!$E$7*INT(Calculatrice!F1034/1000),0)</f>
        <v>0</v>
      </c>
      <c r="H1034" s="8">
        <f t="shared" si="81"/>
        <v>-60845</v>
      </c>
      <c r="I1034" s="28"/>
      <c r="J1034" s="2">
        <f t="shared" si="82"/>
        <v>-60845</v>
      </c>
      <c r="K1034" s="28">
        <f t="shared" si="84"/>
        <v>-60845</v>
      </c>
    </row>
    <row r="1035" spans="1:11" x14ac:dyDescent="0.25">
      <c r="A1035" s="3">
        <f>'Données brutes'!A1031+'Données brutes'!B1031</f>
        <v>43153.4375</v>
      </c>
      <c r="B1035" s="2">
        <f>'Données brutes'!C1031*$E$2</f>
        <v>83516</v>
      </c>
      <c r="C1035" s="8">
        <f>'Données brutes'!J1031*Calculatrice!$C$2+'Données brutes'!K1031*Calculatrice!$B$2+'Données brutes'!L1031+'Données brutes'!N1031*Calculatrice!$D$2</f>
        <v>23274</v>
      </c>
      <c r="D1035" s="2">
        <f t="shared" si="83"/>
        <v>-60242</v>
      </c>
      <c r="E1035" s="8">
        <f>IF(ABS(D1035)&lt;'Le jeu'!$E$6*1000,D1035,SIGN(D1035)*'Le jeu'!$E$6*1000)</f>
        <v>0</v>
      </c>
      <c r="F1035" s="8">
        <f t="shared" si="80"/>
        <v>-60242</v>
      </c>
      <c r="G1035" s="28">
        <f>IF(F1035&lt;0,'Le jeu'!$E$7*INT(Calculatrice!F1035/1000),0)</f>
        <v>0</v>
      </c>
      <c r="H1035" s="8">
        <f t="shared" si="81"/>
        <v>-60242</v>
      </c>
      <c r="I1035" s="28"/>
      <c r="J1035" s="2">
        <f t="shared" si="82"/>
        <v>-60242</v>
      </c>
      <c r="K1035" s="28">
        <f t="shared" si="84"/>
        <v>-60242</v>
      </c>
    </row>
    <row r="1036" spans="1:11" x14ac:dyDescent="0.25">
      <c r="A1036" s="3">
        <f>'Données brutes'!A1032+'Données brutes'!B1032</f>
        <v>43153.458333333336</v>
      </c>
      <c r="B1036" s="2">
        <f>'Données brutes'!C1032*$E$2</f>
        <v>82838</v>
      </c>
      <c r="C1036" s="8">
        <f>'Données brutes'!J1032*Calculatrice!$C$2+'Données brutes'!K1032*Calculatrice!$B$2+'Données brutes'!L1032+'Données brutes'!N1032*Calculatrice!$D$2</f>
        <v>23195</v>
      </c>
      <c r="D1036" s="2">
        <f t="shared" si="83"/>
        <v>-59643</v>
      </c>
      <c r="E1036" s="8">
        <f>IF(ABS(D1036)&lt;'Le jeu'!$E$6*1000,D1036,SIGN(D1036)*'Le jeu'!$E$6*1000)</f>
        <v>0</v>
      </c>
      <c r="F1036" s="8">
        <f t="shared" si="80"/>
        <v>-59643</v>
      </c>
      <c r="G1036" s="28">
        <f>IF(F1036&lt;0,'Le jeu'!$E$7*INT(Calculatrice!F1036/1000),0)</f>
        <v>0</v>
      </c>
      <c r="H1036" s="8">
        <f t="shared" si="81"/>
        <v>-59643</v>
      </c>
      <c r="I1036" s="28"/>
      <c r="J1036" s="2">
        <f t="shared" si="82"/>
        <v>-59643</v>
      </c>
      <c r="K1036" s="28">
        <f t="shared" si="84"/>
        <v>-59643</v>
      </c>
    </row>
    <row r="1037" spans="1:11" x14ac:dyDescent="0.25">
      <c r="A1037" s="3">
        <f>'Données brutes'!A1033+'Données brutes'!B1033</f>
        <v>43153.479166666664</v>
      </c>
      <c r="B1037" s="2">
        <f>'Données brutes'!C1033*$E$2</f>
        <v>82944</v>
      </c>
      <c r="C1037" s="8">
        <f>'Données brutes'!J1033*Calculatrice!$C$2+'Données brutes'!K1033*Calculatrice!$B$2+'Données brutes'!L1033+'Données brutes'!N1033*Calculatrice!$D$2</f>
        <v>22904</v>
      </c>
      <c r="D1037" s="2">
        <f t="shared" si="83"/>
        <v>-60040</v>
      </c>
      <c r="E1037" s="8">
        <f>IF(ABS(D1037)&lt;'Le jeu'!$E$6*1000,D1037,SIGN(D1037)*'Le jeu'!$E$6*1000)</f>
        <v>0</v>
      </c>
      <c r="F1037" s="8">
        <f t="shared" si="80"/>
        <v>-60040</v>
      </c>
      <c r="G1037" s="28">
        <f>IF(F1037&lt;0,'Le jeu'!$E$7*INT(Calculatrice!F1037/1000),0)</f>
        <v>0</v>
      </c>
      <c r="H1037" s="8">
        <f t="shared" si="81"/>
        <v>-60040</v>
      </c>
      <c r="I1037" s="28"/>
      <c r="J1037" s="2">
        <f t="shared" si="82"/>
        <v>-60040</v>
      </c>
      <c r="K1037" s="28">
        <f t="shared" si="84"/>
        <v>-60040</v>
      </c>
    </row>
    <row r="1038" spans="1:11" x14ac:dyDescent="0.25">
      <c r="A1038" s="3">
        <f>'Données brutes'!A1034+'Données brutes'!B1034</f>
        <v>43153.5</v>
      </c>
      <c r="B1038" s="2">
        <f>'Données brutes'!C1034*$E$2</f>
        <v>82810</v>
      </c>
      <c r="C1038" s="8">
        <f>'Données brutes'!J1034*Calculatrice!$C$2+'Données brutes'!K1034*Calculatrice!$B$2+'Données brutes'!L1034+'Données brutes'!N1034*Calculatrice!$D$2</f>
        <v>22780</v>
      </c>
      <c r="D1038" s="2">
        <f t="shared" si="83"/>
        <v>-60030</v>
      </c>
      <c r="E1038" s="8">
        <f>IF(ABS(D1038)&lt;'Le jeu'!$E$6*1000,D1038,SIGN(D1038)*'Le jeu'!$E$6*1000)</f>
        <v>0</v>
      </c>
      <c r="F1038" s="8">
        <f t="shared" si="80"/>
        <v>-60030</v>
      </c>
      <c r="G1038" s="28">
        <f>IF(F1038&lt;0,'Le jeu'!$E$7*INT(Calculatrice!F1038/1000),0)</f>
        <v>0</v>
      </c>
      <c r="H1038" s="8">
        <f t="shared" si="81"/>
        <v>-60030</v>
      </c>
      <c r="I1038" s="28"/>
      <c r="J1038" s="2">
        <f t="shared" si="82"/>
        <v>-60030</v>
      </c>
      <c r="K1038" s="28">
        <f t="shared" si="84"/>
        <v>-60030</v>
      </c>
    </row>
    <row r="1039" spans="1:11" x14ac:dyDescent="0.25">
      <c r="A1039" s="3">
        <f>'Données brutes'!A1035+'Données brutes'!B1035</f>
        <v>43153.520833333336</v>
      </c>
      <c r="B1039" s="2">
        <f>'Données brutes'!C1035*$E$2</f>
        <v>81660</v>
      </c>
      <c r="C1039" s="8">
        <f>'Données brutes'!J1035*Calculatrice!$C$2+'Données brutes'!K1035*Calculatrice!$B$2+'Données brutes'!L1035+'Données brutes'!N1035*Calculatrice!$D$2</f>
        <v>22573</v>
      </c>
      <c r="D1039" s="2">
        <f t="shared" si="83"/>
        <v>-59087</v>
      </c>
      <c r="E1039" s="8">
        <f>IF(ABS(D1039)&lt;'Le jeu'!$E$6*1000,D1039,SIGN(D1039)*'Le jeu'!$E$6*1000)</f>
        <v>0</v>
      </c>
      <c r="F1039" s="8">
        <f t="shared" si="80"/>
        <v>-59087</v>
      </c>
      <c r="G1039" s="28">
        <f>IF(F1039&lt;0,'Le jeu'!$E$7*INT(Calculatrice!F1039/1000),0)</f>
        <v>0</v>
      </c>
      <c r="H1039" s="8">
        <f t="shared" si="81"/>
        <v>-59087</v>
      </c>
      <c r="I1039" s="28"/>
      <c r="J1039" s="2">
        <f t="shared" si="82"/>
        <v>-59087</v>
      </c>
      <c r="K1039" s="28">
        <f t="shared" si="84"/>
        <v>-59087</v>
      </c>
    </row>
    <row r="1040" spans="1:11" x14ac:dyDescent="0.25">
      <c r="A1040" s="3">
        <f>'Données brutes'!A1036+'Données brutes'!B1036</f>
        <v>43153.541666666664</v>
      </c>
      <c r="B1040" s="2">
        <f>'Données brutes'!C1036*$E$2</f>
        <v>81609</v>
      </c>
      <c r="C1040" s="8">
        <f>'Données brutes'!J1036*Calculatrice!$C$2+'Données brutes'!K1036*Calculatrice!$B$2+'Données brutes'!L1036+'Données brutes'!N1036*Calculatrice!$D$2</f>
        <v>22657</v>
      </c>
      <c r="D1040" s="2">
        <f t="shared" si="83"/>
        <v>-58952</v>
      </c>
      <c r="E1040" s="8">
        <f>IF(ABS(D1040)&lt;'Le jeu'!$E$6*1000,D1040,SIGN(D1040)*'Le jeu'!$E$6*1000)</f>
        <v>0</v>
      </c>
      <c r="F1040" s="8">
        <f t="shared" si="80"/>
        <v>-58952</v>
      </c>
      <c r="G1040" s="28">
        <f>IF(F1040&lt;0,'Le jeu'!$E$7*INT(Calculatrice!F1040/1000),0)</f>
        <v>0</v>
      </c>
      <c r="H1040" s="8">
        <f t="shared" si="81"/>
        <v>-58952</v>
      </c>
      <c r="I1040" s="28"/>
      <c r="J1040" s="2">
        <f t="shared" si="82"/>
        <v>-58952</v>
      </c>
      <c r="K1040" s="28">
        <f t="shared" si="84"/>
        <v>-58952</v>
      </c>
    </row>
    <row r="1041" spans="1:11" x14ac:dyDescent="0.25">
      <c r="A1041" s="3">
        <f>'Données brutes'!A1037+'Données brutes'!B1037</f>
        <v>43153.5625</v>
      </c>
      <c r="B1041" s="2">
        <f>'Données brutes'!C1037*$E$2</f>
        <v>80065</v>
      </c>
      <c r="C1041" s="8">
        <f>'Données brutes'!J1037*Calculatrice!$C$2+'Données brutes'!K1037*Calculatrice!$B$2+'Données brutes'!L1037+'Données brutes'!N1037*Calculatrice!$D$2</f>
        <v>22206</v>
      </c>
      <c r="D1041" s="2">
        <f t="shared" si="83"/>
        <v>-57859</v>
      </c>
      <c r="E1041" s="8">
        <f>IF(ABS(D1041)&lt;'Le jeu'!$E$6*1000,D1041,SIGN(D1041)*'Le jeu'!$E$6*1000)</f>
        <v>0</v>
      </c>
      <c r="F1041" s="8">
        <f t="shared" si="80"/>
        <v>-57859</v>
      </c>
      <c r="G1041" s="28">
        <f>IF(F1041&lt;0,'Le jeu'!$E$7*INT(Calculatrice!F1041/1000),0)</f>
        <v>0</v>
      </c>
      <c r="H1041" s="8">
        <f t="shared" si="81"/>
        <v>-57859</v>
      </c>
      <c r="I1041" s="28"/>
      <c r="J1041" s="2">
        <f t="shared" si="82"/>
        <v>-57859</v>
      </c>
      <c r="K1041" s="28">
        <f t="shared" si="84"/>
        <v>-57859</v>
      </c>
    </row>
    <row r="1042" spans="1:11" x14ac:dyDescent="0.25">
      <c r="A1042" s="3">
        <f>'Données brutes'!A1038+'Données brutes'!B1038</f>
        <v>43153.583333333336</v>
      </c>
      <c r="B1042" s="2">
        <f>'Données brutes'!C1038*$E$2</f>
        <v>79331</v>
      </c>
      <c r="C1042" s="8">
        <f>'Données brutes'!J1038*Calculatrice!$C$2+'Données brutes'!K1038*Calculatrice!$B$2+'Données brutes'!L1038+'Données brutes'!N1038*Calculatrice!$D$2</f>
        <v>21625</v>
      </c>
      <c r="D1042" s="2">
        <f t="shared" si="83"/>
        <v>-57706</v>
      </c>
      <c r="E1042" s="8">
        <f>IF(ABS(D1042)&lt;'Le jeu'!$E$6*1000,D1042,SIGN(D1042)*'Le jeu'!$E$6*1000)</f>
        <v>0</v>
      </c>
      <c r="F1042" s="8">
        <f t="shared" si="80"/>
        <v>-57706</v>
      </c>
      <c r="G1042" s="28">
        <f>IF(F1042&lt;0,'Le jeu'!$E$7*INT(Calculatrice!F1042/1000),0)</f>
        <v>0</v>
      </c>
      <c r="H1042" s="8">
        <f t="shared" si="81"/>
        <v>-57706</v>
      </c>
      <c r="I1042" s="28"/>
      <c r="J1042" s="2">
        <f t="shared" si="82"/>
        <v>-57706</v>
      </c>
      <c r="K1042" s="28">
        <f t="shared" si="84"/>
        <v>-57706</v>
      </c>
    </row>
    <row r="1043" spans="1:11" x14ac:dyDescent="0.25">
      <c r="A1043" s="3">
        <f>'Données brutes'!A1039+'Données brutes'!B1039</f>
        <v>43153.604166666664</v>
      </c>
      <c r="B1043" s="2">
        <f>'Données brutes'!C1039*$E$2</f>
        <v>78561</v>
      </c>
      <c r="C1043" s="8">
        <f>'Données brutes'!J1039*Calculatrice!$C$2+'Données brutes'!K1039*Calculatrice!$B$2+'Données brutes'!L1039+'Données brutes'!N1039*Calculatrice!$D$2</f>
        <v>21704</v>
      </c>
      <c r="D1043" s="2">
        <f t="shared" si="83"/>
        <v>-56857</v>
      </c>
      <c r="E1043" s="8">
        <f>IF(ABS(D1043)&lt;'Le jeu'!$E$6*1000,D1043,SIGN(D1043)*'Le jeu'!$E$6*1000)</f>
        <v>0</v>
      </c>
      <c r="F1043" s="8">
        <f t="shared" si="80"/>
        <v>-56857</v>
      </c>
      <c r="G1043" s="28">
        <f>IF(F1043&lt;0,'Le jeu'!$E$7*INT(Calculatrice!F1043/1000),0)</f>
        <v>0</v>
      </c>
      <c r="H1043" s="8">
        <f t="shared" si="81"/>
        <v>-56857</v>
      </c>
      <c r="I1043" s="28"/>
      <c r="J1043" s="2">
        <f t="shared" si="82"/>
        <v>-56857</v>
      </c>
      <c r="K1043" s="28">
        <f t="shared" si="84"/>
        <v>-56857</v>
      </c>
    </row>
    <row r="1044" spans="1:11" x14ac:dyDescent="0.25">
      <c r="A1044" s="3">
        <f>'Données brutes'!A1040+'Données brutes'!B1040</f>
        <v>43153.625</v>
      </c>
      <c r="B1044" s="2">
        <f>'Données brutes'!C1040*$E$2</f>
        <v>76747</v>
      </c>
      <c r="C1044" s="8">
        <f>'Données brutes'!J1040*Calculatrice!$C$2+'Données brutes'!K1040*Calculatrice!$B$2+'Données brutes'!L1040+'Données brutes'!N1040*Calculatrice!$D$2</f>
        <v>20531</v>
      </c>
      <c r="D1044" s="2">
        <f t="shared" si="83"/>
        <v>-56216</v>
      </c>
      <c r="E1044" s="8">
        <f>IF(ABS(D1044)&lt;'Le jeu'!$E$6*1000,D1044,SIGN(D1044)*'Le jeu'!$E$6*1000)</f>
        <v>0</v>
      </c>
      <c r="F1044" s="8">
        <f t="shared" si="80"/>
        <v>-56216</v>
      </c>
      <c r="G1044" s="28">
        <f>IF(F1044&lt;0,'Le jeu'!$E$7*INT(Calculatrice!F1044/1000),0)</f>
        <v>0</v>
      </c>
      <c r="H1044" s="8">
        <f t="shared" si="81"/>
        <v>-56216</v>
      </c>
      <c r="I1044" s="28"/>
      <c r="J1044" s="2">
        <f t="shared" si="82"/>
        <v>-56216</v>
      </c>
      <c r="K1044" s="28">
        <f t="shared" si="84"/>
        <v>-56216</v>
      </c>
    </row>
    <row r="1045" spans="1:11" x14ac:dyDescent="0.25">
      <c r="A1045" s="3">
        <f>'Données brutes'!A1041+'Données brutes'!B1041</f>
        <v>43153.645833333336</v>
      </c>
      <c r="B1045" s="2">
        <f>'Données brutes'!C1041*$E$2</f>
        <v>76006</v>
      </c>
      <c r="C1045" s="8">
        <f>'Données brutes'!J1041*Calculatrice!$C$2+'Données brutes'!K1041*Calculatrice!$B$2+'Données brutes'!L1041+'Données brutes'!N1041*Calculatrice!$D$2</f>
        <v>20485</v>
      </c>
      <c r="D1045" s="2">
        <f t="shared" si="83"/>
        <v>-55521</v>
      </c>
      <c r="E1045" s="8">
        <f>IF(ABS(D1045)&lt;'Le jeu'!$E$6*1000,D1045,SIGN(D1045)*'Le jeu'!$E$6*1000)</f>
        <v>0</v>
      </c>
      <c r="F1045" s="8">
        <f t="shared" si="80"/>
        <v>-55521</v>
      </c>
      <c r="G1045" s="28">
        <f>IF(F1045&lt;0,'Le jeu'!$E$7*INT(Calculatrice!F1045/1000),0)</f>
        <v>0</v>
      </c>
      <c r="H1045" s="8">
        <f t="shared" si="81"/>
        <v>-55521</v>
      </c>
      <c r="I1045" s="28"/>
      <c r="J1045" s="2">
        <f t="shared" si="82"/>
        <v>-55521</v>
      </c>
      <c r="K1045" s="28">
        <f t="shared" si="84"/>
        <v>-55521</v>
      </c>
    </row>
    <row r="1046" spans="1:11" x14ac:dyDescent="0.25">
      <c r="A1046" s="3">
        <f>'Données brutes'!A1042+'Données brutes'!B1042</f>
        <v>43153.666666666664</v>
      </c>
      <c r="B1046" s="2">
        <f>'Données brutes'!C1042*$E$2</f>
        <v>75285</v>
      </c>
      <c r="C1046" s="8">
        <f>'Données brutes'!J1042*Calculatrice!$C$2+'Données brutes'!K1042*Calculatrice!$B$2+'Données brutes'!L1042+'Données brutes'!N1042*Calculatrice!$D$2</f>
        <v>19843</v>
      </c>
      <c r="D1046" s="2">
        <f t="shared" si="83"/>
        <v>-55442</v>
      </c>
      <c r="E1046" s="8">
        <f>IF(ABS(D1046)&lt;'Le jeu'!$E$6*1000,D1046,SIGN(D1046)*'Le jeu'!$E$6*1000)</f>
        <v>0</v>
      </c>
      <c r="F1046" s="8">
        <f t="shared" si="80"/>
        <v>-55442</v>
      </c>
      <c r="G1046" s="28">
        <f>IF(F1046&lt;0,'Le jeu'!$E$7*INT(Calculatrice!F1046/1000),0)</f>
        <v>0</v>
      </c>
      <c r="H1046" s="8">
        <f t="shared" si="81"/>
        <v>-55442</v>
      </c>
      <c r="I1046" s="28"/>
      <c r="J1046" s="2">
        <f t="shared" si="82"/>
        <v>-55442</v>
      </c>
      <c r="K1046" s="28">
        <f t="shared" si="84"/>
        <v>-55442</v>
      </c>
    </row>
    <row r="1047" spans="1:11" x14ac:dyDescent="0.25">
      <c r="A1047" s="3">
        <f>'Données brutes'!A1043+'Données brutes'!B1043</f>
        <v>43153.6875</v>
      </c>
      <c r="B1047" s="2">
        <f>'Données brutes'!C1043*$E$2</f>
        <v>74894</v>
      </c>
      <c r="C1047" s="8">
        <f>'Données brutes'!J1043*Calculatrice!$C$2+'Données brutes'!K1043*Calculatrice!$B$2+'Données brutes'!L1043+'Données brutes'!N1043*Calculatrice!$D$2</f>
        <v>19403</v>
      </c>
      <c r="D1047" s="2">
        <f t="shared" si="83"/>
        <v>-55491</v>
      </c>
      <c r="E1047" s="8">
        <f>IF(ABS(D1047)&lt;'Le jeu'!$E$6*1000,D1047,SIGN(D1047)*'Le jeu'!$E$6*1000)</f>
        <v>0</v>
      </c>
      <c r="F1047" s="8">
        <f t="shared" si="80"/>
        <v>-55491</v>
      </c>
      <c r="G1047" s="28">
        <f>IF(F1047&lt;0,'Le jeu'!$E$7*INT(Calculatrice!F1047/1000),0)</f>
        <v>0</v>
      </c>
      <c r="H1047" s="8">
        <f t="shared" si="81"/>
        <v>-55491</v>
      </c>
      <c r="I1047" s="28"/>
      <c r="J1047" s="2">
        <f t="shared" si="82"/>
        <v>-55491</v>
      </c>
      <c r="K1047" s="28">
        <f t="shared" si="84"/>
        <v>-55491</v>
      </c>
    </row>
    <row r="1048" spans="1:11" x14ac:dyDescent="0.25">
      <c r="A1048" s="3">
        <f>'Données brutes'!A1044+'Données brutes'!B1044</f>
        <v>43153.708333333336</v>
      </c>
      <c r="B1048" s="2">
        <f>'Données brutes'!C1044*$E$2</f>
        <v>74663</v>
      </c>
      <c r="C1048" s="8">
        <f>'Données brutes'!J1044*Calculatrice!$C$2+'Données brutes'!K1044*Calculatrice!$B$2+'Données brutes'!L1044+'Données brutes'!N1044*Calculatrice!$D$2</f>
        <v>19183</v>
      </c>
      <c r="D1048" s="2">
        <f t="shared" si="83"/>
        <v>-55480</v>
      </c>
      <c r="E1048" s="8">
        <f>IF(ABS(D1048)&lt;'Le jeu'!$E$6*1000,D1048,SIGN(D1048)*'Le jeu'!$E$6*1000)</f>
        <v>0</v>
      </c>
      <c r="F1048" s="8">
        <f t="shared" si="80"/>
        <v>-55480</v>
      </c>
      <c r="G1048" s="28">
        <f>IF(F1048&lt;0,'Le jeu'!$E$7*INT(Calculatrice!F1048/1000),0)</f>
        <v>0</v>
      </c>
      <c r="H1048" s="8">
        <f t="shared" si="81"/>
        <v>-55480</v>
      </c>
      <c r="I1048" s="28"/>
      <c r="J1048" s="2">
        <f t="shared" si="82"/>
        <v>-55480</v>
      </c>
      <c r="K1048" s="28">
        <f t="shared" si="84"/>
        <v>-55480</v>
      </c>
    </row>
    <row r="1049" spans="1:11" x14ac:dyDescent="0.25">
      <c r="A1049" s="3">
        <f>'Données brutes'!A1045+'Données brutes'!B1045</f>
        <v>43153.729166666664</v>
      </c>
      <c r="B1049" s="2">
        <f>'Données brutes'!C1045*$E$2</f>
        <v>75211</v>
      </c>
      <c r="C1049" s="8">
        <f>'Données brutes'!J1045*Calculatrice!$C$2+'Données brutes'!K1045*Calculatrice!$B$2+'Données brutes'!L1045+'Données brutes'!N1045*Calculatrice!$D$2</f>
        <v>19137</v>
      </c>
      <c r="D1049" s="2">
        <f t="shared" si="83"/>
        <v>-56074</v>
      </c>
      <c r="E1049" s="8">
        <f>IF(ABS(D1049)&lt;'Le jeu'!$E$6*1000,D1049,SIGN(D1049)*'Le jeu'!$E$6*1000)</f>
        <v>0</v>
      </c>
      <c r="F1049" s="8">
        <f t="shared" si="80"/>
        <v>-56074</v>
      </c>
      <c r="G1049" s="28">
        <f>IF(F1049&lt;0,'Le jeu'!$E$7*INT(Calculatrice!F1049/1000),0)</f>
        <v>0</v>
      </c>
      <c r="H1049" s="8">
        <f t="shared" si="81"/>
        <v>-56074</v>
      </c>
      <c r="I1049" s="28"/>
      <c r="J1049" s="2">
        <f t="shared" si="82"/>
        <v>-56074</v>
      </c>
      <c r="K1049" s="28">
        <f t="shared" si="84"/>
        <v>-56074</v>
      </c>
    </row>
    <row r="1050" spans="1:11" x14ac:dyDescent="0.25">
      <c r="A1050" s="3">
        <f>'Données brutes'!A1046+'Données brutes'!B1046</f>
        <v>43153.75</v>
      </c>
      <c r="B1050" s="2">
        <f>'Données brutes'!C1046*$E$2</f>
        <v>76550</v>
      </c>
      <c r="C1050" s="8">
        <f>'Données brutes'!J1046*Calculatrice!$C$2+'Données brutes'!K1046*Calculatrice!$B$2+'Données brutes'!L1046+'Données brutes'!N1046*Calculatrice!$D$2</f>
        <v>19655</v>
      </c>
      <c r="D1050" s="2">
        <f t="shared" si="83"/>
        <v>-56895</v>
      </c>
      <c r="E1050" s="8">
        <f>IF(ABS(D1050)&lt;'Le jeu'!$E$6*1000,D1050,SIGN(D1050)*'Le jeu'!$E$6*1000)</f>
        <v>0</v>
      </c>
      <c r="F1050" s="8">
        <f t="shared" si="80"/>
        <v>-56895</v>
      </c>
      <c r="G1050" s="28">
        <f>IF(F1050&lt;0,'Le jeu'!$E$7*INT(Calculatrice!F1050/1000),0)</f>
        <v>0</v>
      </c>
      <c r="H1050" s="8">
        <f t="shared" si="81"/>
        <v>-56895</v>
      </c>
      <c r="I1050" s="28"/>
      <c r="J1050" s="2">
        <f t="shared" si="82"/>
        <v>-56895</v>
      </c>
      <c r="K1050" s="28">
        <f t="shared" si="84"/>
        <v>-56895</v>
      </c>
    </row>
    <row r="1051" spans="1:11" x14ac:dyDescent="0.25">
      <c r="A1051" s="3">
        <f>'Données brutes'!A1047+'Données brutes'!B1047</f>
        <v>43153.770833333336</v>
      </c>
      <c r="B1051" s="2">
        <f>'Données brutes'!C1047*$E$2</f>
        <v>79641</v>
      </c>
      <c r="C1051" s="8">
        <f>'Données brutes'!J1047*Calculatrice!$C$2+'Données brutes'!K1047*Calculatrice!$B$2+'Données brutes'!L1047+'Données brutes'!N1047*Calculatrice!$D$2</f>
        <v>20301</v>
      </c>
      <c r="D1051" s="2">
        <f t="shared" si="83"/>
        <v>-59340</v>
      </c>
      <c r="E1051" s="8">
        <f>IF(ABS(D1051)&lt;'Le jeu'!$E$6*1000,D1051,SIGN(D1051)*'Le jeu'!$E$6*1000)</f>
        <v>0</v>
      </c>
      <c r="F1051" s="8">
        <f t="shared" si="80"/>
        <v>-59340</v>
      </c>
      <c r="G1051" s="28">
        <f>IF(F1051&lt;0,'Le jeu'!$E$7*INT(Calculatrice!F1051/1000),0)</f>
        <v>0</v>
      </c>
      <c r="H1051" s="8">
        <f t="shared" si="81"/>
        <v>-59340</v>
      </c>
      <c r="I1051" s="28"/>
      <c r="J1051" s="2">
        <f t="shared" si="82"/>
        <v>-59340</v>
      </c>
      <c r="K1051" s="28">
        <f t="shared" si="84"/>
        <v>-59340</v>
      </c>
    </row>
    <row r="1052" spans="1:11" x14ac:dyDescent="0.25">
      <c r="A1052" s="3">
        <f>'Données brutes'!A1048+'Données brutes'!B1048</f>
        <v>43153.791666666664</v>
      </c>
      <c r="B1052" s="2">
        <f>'Données brutes'!C1048*$E$2</f>
        <v>84022</v>
      </c>
      <c r="C1052" s="8">
        <f>'Données brutes'!J1048*Calculatrice!$C$2+'Données brutes'!K1048*Calculatrice!$B$2+'Données brutes'!L1048+'Données brutes'!N1048*Calculatrice!$D$2</f>
        <v>23891</v>
      </c>
      <c r="D1052" s="2">
        <f t="shared" si="83"/>
        <v>-60131</v>
      </c>
      <c r="E1052" s="8">
        <f>IF(ABS(D1052)&lt;'Le jeu'!$E$6*1000,D1052,SIGN(D1052)*'Le jeu'!$E$6*1000)</f>
        <v>0</v>
      </c>
      <c r="F1052" s="8">
        <f t="shared" si="80"/>
        <v>-60131</v>
      </c>
      <c r="G1052" s="28">
        <f>IF(F1052&lt;0,'Le jeu'!$E$7*INT(Calculatrice!F1052/1000),0)</f>
        <v>0</v>
      </c>
      <c r="H1052" s="8">
        <f t="shared" si="81"/>
        <v>-60131</v>
      </c>
      <c r="I1052" s="28"/>
      <c r="J1052" s="2">
        <f t="shared" si="82"/>
        <v>-60131</v>
      </c>
      <c r="K1052" s="28">
        <f t="shared" si="84"/>
        <v>-60131</v>
      </c>
    </row>
    <row r="1053" spans="1:11" x14ac:dyDescent="0.25">
      <c r="A1053" s="3">
        <f>'Données brutes'!A1049+'Données brutes'!B1049</f>
        <v>43153.8125</v>
      </c>
      <c r="B1053" s="2">
        <f>'Données brutes'!C1049*$E$2</f>
        <v>84480</v>
      </c>
      <c r="C1053" s="8">
        <f>'Données brutes'!J1049*Calculatrice!$C$2+'Données brutes'!K1049*Calculatrice!$B$2+'Données brutes'!L1049+'Données brutes'!N1049*Calculatrice!$D$2</f>
        <v>24986</v>
      </c>
      <c r="D1053" s="2">
        <f t="shared" si="83"/>
        <v>-59494</v>
      </c>
      <c r="E1053" s="8">
        <f>IF(ABS(D1053)&lt;'Le jeu'!$E$6*1000,D1053,SIGN(D1053)*'Le jeu'!$E$6*1000)</f>
        <v>0</v>
      </c>
      <c r="F1053" s="8">
        <f t="shared" si="80"/>
        <v>-59494</v>
      </c>
      <c r="G1053" s="28">
        <f>IF(F1053&lt;0,'Le jeu'!$E$7*INT(Calculatrice!F1053/1000),0)</f>
        <v>0</v>
      </c>
      <c r="H1053" s="8">
        <f t="shared" si="81"/>
        <v>-59494</v>
      </c>
      <c r="I1053" s="28"/>
      <c r="J1053" s="2">
        <f t="shared" si="82"/>
        <v>-59494</v>
      </c>
      <c r="K1053" s="28">
        <f t="shared" si="84"/>
        <v>-59494</v>
      </c>
    </row>
    <row r="1054" spans="1:11" x14ac:dyDescent="0.25">
      <c r="A1054" s="3">
        <f>'Données brutes'!A1050+'Données brutes'!B1050</f>
        <v>43153.833333333336</v>
      </c>
      <c r="B1054" s="2">
        <f>'Données brutes'!C1050*$E$2</f>
        <v>83050</v>
      </c>
      <c r="C1054" s="8">
        <f>'Données brutes'!J1050*Calculatrice!$C$2+'Données brutes'!K1050*Calculatrice!$B$2+'Données brutes'!L1050+'Données brutes'!N1050*Calculatrice!$D$2</f>
        <v>23847</v>
      </c>
      <c r="D1054" s="2">
        <f t="shared" si="83"/>
        <v>-59203</v>
      </c>
      <c r="E1054" s="8">
        <f>IF(ABS(D1054)&lt;'Le jeu'!$E$6*1000,D1054,SIGN(D1054)*'Le jeu'!$E$6*1000)</f>
        <v>0</v>
      </c>
      <c r="F1054" s="8">
        <f t="shared" si="80"/>
        <v>-59203</v>
      </c>
      <c r="G1054" s="28">
        <f>IF(F1054&lt;0,'Le jeu'!$E$7*INT(Calculatrice!F1054/1000),0)</f>
        <v>0</v>
      </c>
      <c r="H1054" s="8">
        <f t="shared" si="81"/>
        <v>-59203</v>
      </c>
      <c r="I1054" s="28"/>
      <c r="J1054" s="2">
        <f t="shared" si="82"/>
        <v>-59203</v>
      </c>
      <c r="K1054" s="28">
        <f t="shared" si="84"/>
        <v>-59203</v>
      </c>
    </row>
    <row r="1055" spans="1:11" x14ac:dyDescent="0.25">
      <c r="A1055" s="3">
        <f>'Données brutes'!A1051+'Données brutes'!B1051</f>
        <v>43153.854166666664</v>
      </c>
      <c r="B1055" s="2">
        <f>'Données brutes'!C1051*$E$2</f>
        <v>80774</v>
      </c>
      <c r="C1055" s="8">
        <f>'Données brutes'!J1051*Calculatrice!$C$2+'Données brutes'!K1051*Calculatrice!$B$2+'Données brutes'!L1051+'Données brutes'!N1051*Calculatrice!$D$2</f>
        <v>23231</v>
      </c>
      <c r="D1055" s="2">
        <f t="shared" si="83"/>
        <v>-57543</v>
      </c>
      <c r="E1055" s="8">
        <f>IF(ABS(D1055)&lt;'Le jeu'!$E$6*1000,D1055,SIGN(D1055)*'Le jeu'!$E$6*1000)</f>
        <v>0</v>
      </c>
      <c r="F1055" s="8">
        <f t="shared" si="80"/>
        <v>-57543</v>
      </c>
      <c r="G1055" s="28">
        <f>IF(F1055&lt;0,'Le jeu'!$E$7*INT(Calculatrice!F1055/1000),0)</f>
        <v>0</v>
      </c>
      <c r="H1055" s="8">
        <f t="shared" si="81"/>
        <v>-57543</v>
      </c>
      <c r="I1055" s="28"/>
      <c r="J1055" s="2">
        <f t="shared" si="82"/>
        <v>-57543</v>
      </c>
      <c r="K1055" s="28">
        <f t="shared" si="84"/>
        <v>-57543</v>
      </c>
    </row>
    <row r="1056" spans="1:11" x14ac:dyDescent="0.25">
      <c r="A1056" s="3">
        <f>'Données brutes'!A1052+'Données brutes'!B1052</f>
        <v>43153.875</v>
      </c>
      <c r="B1056" s="2">
        <f>'Données brutes'!C1052*$E$2</f>
        <v>78847</v>
      </c>
      <c r="C1056" s="8">
        <f>'Données brutes'!J1052*Calculatrice!$C$2+'Données brutes'!K1052*Calculatrice!$B$2+'Données brutes'!L1052+'Données brutes'!N1052*Calculatrice!$D$2</f>
        <v>21857</v>
      </c>
      <c r="D1056" s="2">
        <f t="shared" si="83"/>
        <v>-56990</v>
      </c>
      <c r="E1056" s="8">
        <f>IF(ABS(D1056)&lt;'Le jeu'!$E$6*1000,D1056,SIGN(D1056)*'Le jeu'!$E$6*1000)</f>
        <v>0</v>
      </c>
      <c r="F1056" s="8">
        <f t="shared" si="80"/>
        <v>-56990</v>
      </c>
      <c r="G1056" s="28">
        <f>IF(F1056&lt;0,'Le jeu'!$E$7*INT(Calculatrice!F1056/1000),0)</f>
        <v>0</v>
      </c>
      <c r="H1056" s="8">
        <f t="shared" si="81"/>
        <v>-56990</v>
      </c>
      <c r="I1056" s="28"/>
      <c r="J1056" s="2">
        <f t="shared" si="82"/>
        <v>-56990</v>
      </c>
      <c r="K1056" s="28">
        <f t="shared" si="84"/>
        <v>-56990</v>
      </c>
    </row>
    <row r="1057" spans="1:11" x14ac:dyDescent="0.25">
      <c r="A1057" s="3">
        <f>'Données brutes'!A1053+'Données brutes'!B1053</f>
        <v>43153.895833333336</v>
      </c>
      <c r="B1057" s="2">
        <f>'Données brutes'!C1053*$E$2</f>
        <v>77297</v>
      </c>
      <c r="C1057" s="8">
        <f>'Données brutes'!J1053*Calculatrice!$C$2+'Données brutes'!K1053*Calculatrice!$B$2+'Données brutes'!L1053+'Données brutes'!N1053*Calculatrice!$D$2</f>
        <v>20852</v>
      </c>
      <c r="D1057" s="2">
        <f t="shared" si="83"/>
        <v>-56445</v>
      </c>
      <c r="E1057" s="8">
        <f>IF(ABS(D1057)&lt;'Le jeu'!$E$6*1000,D1057,SIGN(D1057)*'Le jeu'!$E$6*1000)</f>
        <v>0</v>
      </c>
      <c r="F1057" s="8">
        <f t="shared" si="80"/>
        <v>-56445</v>
      </c>
      <c r="G1057" s="28">
        <f>IF(F1057&lt;0,'Le jeu'!$E$7*INT(Calculatrice!F1057/1000),0)</f>
        <v>0</v>
      </c>
      <c r="H1057" s="8">
        <f t="shared" si="81"/>
        <v>-56445</v>
      </c>
      <c r="I1057" s="28"/>
      <c r="J1057" s="2">
        <f t="shared" si="82"/>
        <v>-56445</v>
      </c>
      <c r="K1057" s="28">
        <f t="shared" si="84"/>
        <v>-56445</v>
      </c>
    </row>
    <row r="1058" spans="1:11" x14ac:dyDescent="0.25">
      <c r="A1058" s="3">
        <f>'Données brutes'!A1054+'Données brutes'!B1054</f>
        <v>43153.916666666664</v>
      </c>
      <c r="B1058" s="2">
        <f>'Données brutes'!C1054*$E$2</f>
        <v>75662</v>
      </c>
      <c r="C1058" s="8">
        <f>'Données brutes'!J1054*Calculatrice!$C$2+'Données brutes'!K1054*Calculatrice!$B$2+'Données brutes'!L1054+'Données brutes'!N1054*Calculatrice!$D$2</f>
        <v>19113</v>
      </c>
      <c r="D1058" s="2">
        <f t="shared" si="83"/>
        <v>-56549</v>
      </c>
      <c r="E1058" s="8">
        <f>IF(ABS(D1058)&lt;'Le jeu'!$E$6*1000,D1058,SIGN(D1058)*'Le jeu'!$E$6*1000)</f>
        <v>0</v>
      </c>
      <c r="F1058" s="8">
        <f t="shared" si="80"/>
        <v>-56549</v>
      </c>
      <c r="G1058" s="28">
        <f>IF(F1058&lt;0,'Le jeu'!$E$7*INT(Calculatrice!F1058/1000),0)</f>
        <v>0</v>
      </c>
      <c r="H1058" s="8">
        <f t="shared" si="81"/>
        <v>-56549</v>
      </c>
      <c r="I1058" s="28"/>
      <c r="J1058" s="2">
        <f t="shared" si="82"/>
        <v>-56549</v>
      </c>
      <c r="K1058" s="28">
        <f t="shared" si="84"/>
        <v>-56549</v>
      </c>
    </row>
    <row r="1059" spans="1:11" x14ac:dyDescent="0.25">
      <c r="A1059" s="3">
        <f>'Données brutes'!A1055+'Données brutes'!B1055</f>
        <v>43153.9375</v>
      </c>
      <c r="B1059" s="2">
        <f>'Données brutes'!C1055*$E$2</f>
        <v>75997</v>
      </c>
      <c r="C1059" s="8">
        <f>'Données brutes'!J1055*Calculatrice!$C$2+'Données brutes'!K1055*Calculatrice!$B$2+'Données brutes'!L1055+'Données brutes'!N1055*Calculatrice!$D$2</f>
        <v>18541</v>
      </c>
      <c r="D1059" s="2">
        <f t="shared" si="83"/>
        <v>-57456</v>
      </c>
      <c r="E1059" s="8">
        <f>IF(ABS(D1059)&lt;'Le jeu'!$E$6*1000,D1059,SIGN(D1059)*'Le jeu'!$E$6*1000)</f>
        <v>0</v>
      </c>
      <c r="F1059" s="8">
        <f t="shared" si="80"/>
        <v>-57456</v>
      </c>
      <c r="G1059" s="28">
        <f>IF(F1059&lt;0,'Le jeu'!$E$7*INT(Calculatrice!F1059/1000),0)</f>
        <v>0</v>
      </c>
      <c r="H1059" s="8">
        <f t="shared" si="81"/>
        <v>-57456</v>
      </c>
      <c r="I1059" s="28"/>
      <c r="J1059" s="2">
        <f t="shared" si="82"/>
        <v>-57456</v>
      </c>
      <c r="K1059" s="28">
        <f t="shared" si="84"/>
        <v>-57456</v>
      </c>
    </row>
    <row r="1060" spans="1:11" x14ac:dyDescent="0.25">
      <c r="A1060" s="3">
        <f>'Données brutes'!A1056+'Données brutes'!B1056</f>
        <v>43153.958333333336</v>
      </c>
      <c r="B1060" s="2">
        <f>'Données brutes'!C1056*$E$2</f>
        <v>78516</v>
      </c>
      <c r="C1060" s="8">
        <f>'Données brutes'!J1056*Calculatrice!$C$2+'Données brutes'!K1056*Calculatrice!$B$2+'Données brutes'!L1056+'Données brutes'!N1056*Calculatrice!$D$2</f>
        <v>20886</v>
      </c>
      <c r="D1060" s="2">
        <f t="shared" si="83"/>
        <v>-57630</v>
      </c>
      <c r="E1060" s="8">
        <f>IF(ABS(D1060)&lt;'Le jeu'!$E$6*1000,D1060,SIGN(D1060)*'Le jeu'!$E$6*1000)</f>
        <v>0</v>
      </c>
      <c r="F1060" s="8">
        <f t="shared" si="80"/>
        <v>-57630</v>
      </c>
      <c r="G1060" s="28">
        <f>IF(F1060&lt;0,'Le jeu'!$E$7*INT(Calculatrice!F1060/1000),0)</f>
        <v>0</v>
      </c>
      <c r="H1060" s="8">
        <f t="shared" si="81"/>
        <v>-57630</v>
      </c>
      <c r="I1060" s="28"/>
      <c r="J1060" s="2">
        <f t="shared" si="82"/>
        <v>-57630</v>
      </c>
      <c r="K1060" s="28">
        <f t="shared" si="84"/>
        <v>-57630</v>
      </c>
    </row>
    <row r="1061" spans="1:11" x14ac:dyDescent="0.25">
      <c r="A1061" s="3">
        <f>'Données brutes'!A1057+'Données brutes'!B1057</f>
        <v>43153.979166666664</v>
      </c>
      <c r="B1061" s="2">
        <f>'Données brutes'!C1057*$E$2</f>
        <v>77676</v>
      </c>
      <c r="C1061" s="8">
        <f>'Données brutes'!J1057*Calculatrice!$C$2+'Données brutes'!K1057*Calculatrice!$B$2+'Données brutes'!L1057+'Données brutes'!N1057*Calculatrice!$D$2</f>
        <v>19112</v>
      </c>
      <c r="D1061" s="2">
        <f t="shared" si="83"/>
        <v>-58564</v>
      </c>
      <c r="E1061" s="8">
        <f>IF(ABS(D1061)&lt;'Le jeu'!$E$6*1000,D1061,SIGN(D1061)*'Le jeu'!$E$6*1000)</f>
        <v>0</v>
      </c>
      <c r="F1061" s="8">
        <f t="shared" si="80"/>
        <v>-58564</v>
      </c>
      <c r="G1061" s="28">
        <f>IF(F1061&lt;0,'Le jeu'!$E$7*INT(Calculatrice!F1061/1000),0)</f>
        <v>0</v>
      </c>
      <c r="H1061" s="8">
        <f t="shared" si="81"/>
        <v>-58564</v>
      </c>
      <c r="I1061" s="28"/>
      <c r="J1061" s="2">
        <f t="shared" si="82"/>
        <v>-58564</v>
      </c>
      <c r="K1061" s="28">
        <f t="shared" si="84"/>
        <v>-58564</v>
      </c>
    </row>
    <row r="1062" spans="1:11" x14ac:dyDescent="0.25">
      <c r="A1062" s="3">
        <f>'Données brutes'!A1058+'Données brutes'!B1058</f>
        <v>43154</v>
      </c>
      <c r="B1062" s="2">
        <f>'Données brutes'!C1058*$E$2</f>
        <v>77764</v>
      </c>
      <c r="C1062" s="8">
        <f>'Données brutes'!J1058*Calculatrice!$C$2+'Données brutes'!K1058*Calculatrice!$B$2+'Données brutes'!L1058+'Données brutes'!N1058*Calculatrice!$D$2</f>
        <v>18856</v>
      </c>
      <c r="D1062" s="2">
        <f t="shared" si="83"/>
        <v>-58908</v>
      </c>
      <c r="E1062" s="8">
        <f>IF(ABS(D1062)&lt;'Le jeu'!$E$6*1000,D1062,SIGN(D1062)*'Le jeu'!$E$6*1000)</f>
        <v>0</v>
      </c>
      <c r="F1062" s="8">
        <f t="shared" si="80"/>
        <v>-58908</v>
      </c>
      <c r="G1062" s="28">
        <f>IF(F1062&lt;0,'Le jeu'!$E$7*INT(Calculatrice!F1062/1000),0)</f>
        <v>0</v>
      </c>
      <c r="H1062" s="8">
        <f t="shared" si="81"/>
        <v>-58908</v>
      </c>
      <c r="I1062" s="28"/>
      <c r="J1062" s="2">
        <f t="shared" si="82"/>
        <v>-58908</v>
      </c>
      <c r="K1062" s="28">
        <f t="shared" si="84"/>
        <v>-58908</v>
      </c>
    </row>
    <row r="1063" spans="1:11" x14ac:dyDescent="0.25">
      <c r="A1063" s="3">
        <f>'Données brutes'!A1059+'Données brutes'!B1059</f>
        <v>43154.020833333336</v>
      </c>
      <c r="B1063" s="2">
        <f>'Données brutes'!C1059*$E$2</f>
        <v>76413</v>
      </c>
      <c r="C1063" s="8">
        <f>'Données brutes'!J1059*Calculatrice!$C$2+'Données brutes'!K1059*Calculatrice!$B$2+'Données brutes'!L1059+'Données brutes'!N1059*Calculatrice!$D$2</f>
        <v>17809</v>
      </c>
      <c r="D1063" s="2">
        <f t="shared" si="83"/>
        <v>-58604</v>
      </c>
      <c r="E1063" s="8">
        <f>IF(ABS(D1063)&lt;'Le jeu'!$E$6*1000,D1063,SIGN(D1063)*'Le jeu'!$E$6*1000)</f>
        <v>0</v>
      </c>
      <c r="F1063" s="8">
        <f t="shared" ref="F1063:F1126" si="85">D1063-E1063</f>
        <v>-58604</v>
      </c>
      <c r="G1063" s="28">
        <f>IF(F1063&lt;0,'Le jeu'!$E$7*INT(Calculatrice!F1063/1000),0)</f>
        <v>0</v>
      </c>
      <c r="H1063" s="8">
        <f t="shared" ref="H1063:H1126" si="86">F1063-G1063</f>
        <v>-58604</v>
      </c>
      <c r="I1063" s="28"/>
      <c r="J1063" s="2">
        <f t="shared" ref="J1063:J1126" si="87">H1063-(I1063-I1064)*1000000/0.5</f>
        <v>-58604</v>
      </c>
      <c r="K1063" s="28">
        <f t="shared" si="84"/>
        <v>-58604</v>
      </c>
    </row>
    <row r="1064" spans="1:11" x14ac:dyDescent="0.25">
      <c r="A1064" s="3">
        <f>'Données brutes'!A1060+'Données brutes'!B1060</f>
        <v>43154.041666666664</v>
      </c>
      <c r="B1064" s="2">
        <f>'Données brutes'!C1060*$E$2</f>
        <v>73735</v>
      </c>
      <c r="C1064" s="8">
        <f>'Données brutes'!J1060*Calculatrice!$C$2+'Données brutes'!K1060*Calculatrice!$B$2+'Données brutes'!L1060+'Données brutes'!N1060*Calculatrice!$D$2</f>
        <v>16037</v>
      </c>
      <c r="D1064" s="2">
        <f t="shared" si="83"/>
        <v>-57698</v>
      </c>
      <c r="E1064" s="8">
        <f>IF(ABS(D1064)&lt;'Le jeu'!$E$6*1000,D1064,SIGN(D1064)*'Le jeu'!$E$6*1000)</f>
        <v>0</v>
      </c>
      <c r="F1064" s="8">
        <f t="shared" si="85"/>
        <v>-57698</v>
      </c>
      <c r="G1064" s="28">
        <f>IF(F1064&lt;0,'Le jeu'!$E$7*INT(Calculatrice!F1064/1000),0)</f>
        <v>0</v>
      </c>
      <c r="H1064" s="8">
        <f t="shared" si="86"/>
        <v>-57698</v>
      </c>
      <c r="I1064" s="28"/>
      <c r="J1064" s="2">
        <f t="shared" si="87"/>
        <v>-57698</v>
      </c>
      <c r="K1064" s="28">
        <f t="shared" si="84"/>
        <v>-57698</v>
      </c>
    </row>
    <row r="1065" spans="1:11" x14ac:dyDescent="0.25">
      <c r="A1065" s="3">
        <f>'Données brutes'!A1061+'Données brutes'!B1061</f>
        <v>43154.0625</v>
      </c>
      <c r="B1065" s="2">
        <f>'Données brutes'!C1061*$E$2</f>
        <v>73499</v>
      </c>
      <c r="C1065" s="8">
        <f>'Données brutes'!J1061*Calculatrice!$C$2+'Données brutes'!K1061*Calculatrice!$B$2+'Données brutes'!L1061+'Données brutes'!N1061*Calculatrice!$D$2</f>
        <v>15586</v>
      </c>
      <c r="D1065" s="2">
        <f t="shared" si="83"/>
        <v>-57913</v>
      </c>
      <c r="E1065" s="8">
        <f>IF(ABS(D1065)&lt;'Le jeu'!$E$6*1000,D1065,SIGN(D1065)*'Le jeu'!$E$6*1000)</f>
        <v>0</v>
      </c>
      <c r="F1065" s="8">
        <f t="shared" si="85"/>
        <v>-57913</v>
      </c>
      <c r="G1065" s="28">
        <f>IF(F1065&lt;0,'Le jeu'!$E$7*INT(Calculatrice!F1065/1000),0)</f>
        <v>0</v>
      </c>
      <c r="H1065" s="8">
        <f t="shared" si="86"/>
        <v>-57913</v>
      </c>
      <c r="I1065" s="28"/>
      <c r="J1065" s="2">
        <f t="shared" si="87"/>
        <v>-57913</v>
      </c>
      <c r="K1065" s="28">
        <f t="shared" si="84"/>
        <v>-57913</v>
      </c>
    </row>
    <row r="1066" spans="1:11" x14ac:dyDescent="0.25">
      <c r="A1066" s="3">
        <f>'Données brutes'!A1062+'Données brutes'!B1062</f>
        <v>43154.083333333336</v>
      </c>
      <c r="B1066" s="2">
        <f>'Données brutes'!C1062*$E$2</f>
        <v>73231</v>
      </c>
      <c r="C1066" s="8">
        <f>'Données brutes'!J1062*Calculatrice!$C$2+'Données brutes'!K1062*Calculatrice!$B$2+'Données brutes'!L1062+'Données brutes'!N1062*Calculatrice!$D$2</f>
        <v>15424</v>
      </c>
      <c r="D1066" s="2">
        <f t="shared" si="83"/>
        <v>-57807</v>
      </c>
      <c r="E1066" s="8">
        <f>IF(ABS(D1066)&lt;'Le jeu'!$E$6*1000,D1066,SIGN(D1066)*'Le jeu'!$E$6*1000)</f>
        <v>0</v>
      </c>
      <c r="F1066" s="8">
        <f t="shared" si="85"/>
        <v>-57807</v>
      </c>
      <c r="G1066" s="28">
        <f>IF(F1066&lt;0,'Le jeu'!$E$7*INT(Calculatrice!F1066/1000),0)</f>
        <v>0</v>
      </c>
      <c r="H1066" s="8">
        <f t="shared" si="86"/>
        <v>-57807</v>
      </c>
      <c r="I1066" s="28"/>
      <c r="J1066" s="2">
        <f t="shared" si="87"/>
        <v>-57807</v>
      </c>
      <c r="K1066" s="28">
        <f t="shared" si="84"/>
        <v>-57807</v>
      </c>
    </row>
    <row r="1067" spans="1:11" x14ac:dyDescent="0.25">
      <c r="A1067" s="3">
        <f>'Données brutes'!A1063+'Données brutes'!B1063</f>
        <v>43154.104166666664</v>
      </c>
      <c r="B1067" s="2">
        <f>'Données brutes'!C1063*$E$2</f>
        <v>73110</v>
      </c>
      <c r="C1067" s="8">
        <f>'Données brutes'!J1063*Calculatrice!$C$2+'Données brutes'!K1063*Calculatrice!$B$2+'Données brutes'!L1063+'Données brutes'!N1063*Calculatrice!$D$2</f>
        <v>14909</v>
      </c>
      <c r="D1067" s="2">
        <f t="shared" si="83"/>
        <v>-58201</v>
      </c>
      <c r="E1067" s="8">
        <f>IF(ABS(D1067)&lt;'Le jeu'!$E$6*1000,D1067,SIGN(D1067)*'Le jeu'!$E$6*1000)</f>
        <v>0</v>
      </c>
      <c r="F1067" s="8">
        <f t="shared" si="85"/>
        <v>-58201</v>
      </c>
      <c r="G1067" s="28">
        <f>IF(F1067&lt;0,'Le jeu'!$E$7*INT(Calculatrice!F1067/1000),0)</f>
        <v>0</v>
      </c>
      <c r="H1067" s="8">
        <f t="shared" si="86"/>
        <v>-58201</v>
      </c>
      <c r="I1067" s="28"/>
      <c r="J1067" s="2">
        <f t="shared" si="87"/>
        <v>-58201</v>
      </c>
      <c r="K1067" s="28">
        <f t="shared" si="84"/>
        <v>-58201</v>
      </c>
    </row>
    <row r="1068" spans="1:11" x14ac:dyDescent="0.25">
      <c r="A1068" s="3">
        <f>'Données brutes'!A1064+'Données brutes'!B1064</f>
        <v>43154.125</v>
      </c>
      <c r="B1068" s="2">
        <f>'Données brutes'!C1064*$E$2</f>
        <v>71379</v>
      </c>
      <c r="C1068" s="8">
        <f>'Données brutes'!J1064*Calculatrice!$C$2+'Données brutes'!K1064*Calculatrice!$B$2+'Données brutes'!L1064+'Données brutes'!N1064*Calculatrice!$D$2</f>
        <v>14444</v>
      </c>
      <c r="D1068" s="2">
        <f t="shared" si="83"/>
        <v>-56935</v>
      </c>
      <c r="E1068" s="8">
        <f>IF(ABS(D1068)&lt;'Le jeu'!$E$6*1000,D1068,SIGN(D1068)*'Le jeu'!$E$6*1000)</f>
        <v>0</v>
      </c>
      <c r="F1068" s="8">
        <f t="shared" si="85"/>
        <v>-56935</v>
      </c>
      <c r="G1068" s="28">
        <f>IF(F1068&lt;0,'Le jeu'!$E$7*INT(Calculatrice!F1068/1000),0)</f>
        <v>0</v>
      </c>
      <c r="H1068" s="8">
        <f t="shared" si="86"/>
        <v>-56935</v>
      </c>
      <c r="I1068" s="28"/>
      <c r="J1068" s="2">
        <f t="shared" si="87"/>
        <v>-56935</v>
      </c>
      <c r="K1068" s="28">
        <f t="shared" si="84"/>
        <v>-56935</v>
      </c>
    </row>
    <row r="1069" spans="1:11" x14ac:dyDescent="0.25">
      <c r="A1069" s="3">
        <f>'Données brutes'!A1065+'Données brutes'!B1065</f>
        <v>43154.145833333336</v>
      </c>
      <c r="B1069" s="2">
        <f>'Données brutes'!C1065*$E$2</f>
        <v>70434</v>
      </c>
      <c r="C1069" s="8">
        <f>'Données brutes'!J1065*Calculatrice!$C$2+'Données brutes'!K1065*Calculatrice!$B$2+'Données brutes'!L1065+'Données brutes'!N1065*Calculatrice!$D$2</f>
        <v>14636</v>
      </c>
      <c r="D1069" s="2">
        <f t="shared" si="83"/>
        <v>-55798</v>
      </c>
      <c r="E1069" s="8">
        <f>IF(ABS(D1069)&lt;'Le jeu'!$E$6*1000,D1069,SIGN(D1069)*'Le jeu'!$E$6*1000)</f>
        <v>0</v>
      </c>
      <c r="F1069" s="8">
        <f t="shared" si="85"/>
        <v>-55798</v>
      </c>
      <c r="G1069" s="28">
        <f>IF(F1069&lt;0,'Le jeu'!$E$7*INT(Calculatrice!F1069/1000),0)</f>
        <v>0</v>
      </c>
      <c r="H1069" s="8">
        <f t="shared" si="86"/>
        <v>-55798</v>
      </c>
      <c r="I1069" s="28"/>
      <c r="J1069" s="2">
        <f t="shared" si="87"/>
        <v>-55798</v>
      </c>
      <c r="K1069" s="28">
        <f t="shared" si="84"/>
        <v>-55798</v>
      </c>
    </row>
    <row r="1070" spans="1:11" x14ac:dyDescent="0.25">
      <c r="A1070" s="3">
        <f>'Données brutes'!A1066+'Données brutes'!B1066</f>
        <v>43154.166666666664</v>
      </c>
      <c r="B1070" s="2">
        <f>'Données brutes'!C1066*$E$2</f>
        <v>69598</v>
      </c>
      <c r="C1070" s="8">
        <f>'Données brutes'!J1066*Calculatrice!$C$2+'Données brutes'!K1066*Calculatrice!$B$2+'Données brutes'!L1066+'Données brutes'!N1066*Calculatrice!$D$2</f>
        <v>14416</v>
      </c>
      <c r="D1070" s="2">
        <f t="shared" si="83"/>
        <v>-55182</v>
      </c>
      <c r="E1070" s="8">
        <f>IF(ABS(D1070)&lt;'Le jeu'!$E$6*1000,D1070,SIGN(D1070)*'Le jeu'!$E$6*1000)</f>
        <v>0</v>
      </c>
      <c r="F1070" s="8">
        <f t="shared" si="85"/>
        <v>-55182</v>
      </c>
      <c r="G1070" s="28">
        <f>IF(F1070&lt;0,'Le jeu'!$E$7*INT(Calculatrice!F1070/1000),0)</f>
        <v>0</v>
      </c>
      <c r="H1070" s="8">
        <f t="shared" si="86"/>
        <v>-55182</v>
      </c>
      <c r="I1070" s="28"/>
      <c r="J1070" s="2">
        <f t="shared" si="87"/>
        <v>-55182</v>
      </c>
      <c r="K1070" s="28">
        <f t="shared" si="84"/>
        <v>-55182</v>
      </c>
    </row>
    <row r="1071" spans="1:11" x14ac:dyDescent="0.25">
      <c r="A1071" s="3">
        <f>'Données brutes'!A1067+'Données brutes'!B1067</f>
        <v>43154.1875</v>
      </c>
      <c r="B1071" s="2">
        <f>'Données brutes'!C1067*$E$2</f>
        <v>69683</v>
      </c>
      <c r="C1071" s="8">
        <f>'Données brutes'!J1067*Calculatrice!$C$2+'Données brutes'!K1067*Calculatrice!$B$2+'Données brutes'!L1067+'Données brutes'!N1067*Calculatrice!$D$2</f>
        <v>14482</v>
      </c>
      <c r="D1071" s="2">
        <f t="shared" si="83"/>
        <v>-55201</v>
      </c>
      <c r="E1071" s="8">
        <f>IF(ABS(D1071)&lt;'Le jeu'!$E$6*1000,D1071,SIGN(D1071)*'Le jeu'!$E$6*1000)</f>
        <v>0</v>
      </c>
      <c r="F1071" s="8">
        <f t="shared" si="85"/>
        <v>-55201</v>
      </c>
      <c r="G1071" s="28">
        <f>IF(F1071&lt;0,'Le jeu'!$E$7*INT(Calculatrice!F1071/1000),0)</f>
        <v>0</v>
      </c>
      <c r="H1071" s="8">
        <f t="shared" si="86"/>
        <v>-55201</v>
      </c>
      <c r="I1071" s="28"/>
      <c r="J1071" s="2">
        <f t="shared" si="87"/>
        <v>-55201</v>
      </c>
      <c r="K1071" s="28">
        <f t="shared" si="84"/>
        <v>-55201</v>
      </c>
    </row>
    <row r="1072" spans="1:11" x14ac:dyDescent="0.25">
      <c r="A1072" s="3">
        <f>'Données brutes'!A1068+'Données brutes'!B1068</f>
        <v>43154.208333333336</v>
      </c>
      <c r="B1072" s="2">
        <f>'Données brutes'!C1068*$E$2</f>
        <v>70076</v>
      </c>
      <c r="C1072" s="8">
        <f>'Données brutes'!J1068*Calculatrice!$C$2+'Données brutes'!K1068*Calculatrice!$B$2+'Données brutes'!L1068+'Données brutes'!N1068*Calculatrice!$D$2</f>
        <v>14456</v>
      </c>
      <c r="D1072" s="2">
        <f t="shared" si="83"/>
        <v>-55620</v>
      </c>
      <c r="E1072" s="8">
        <f>IF(ABS(D1072)&lt;'Le jeu'!$E$6*1000,D1072,SIGN(D1072)*'Le jeu'!$E$6*1000)</f>
        <v>0</v>
      </c>
      <c r="F1072" s="8">
        <f t="shared" si="85"/>
        <v>-55620</v>
      </c>
      <c r="G1072" s="28">
        <f>IF(F1072&lt;0,'Le jeu'!$E$7*INT(Calculatrice!F1072/1000),0)</f>
        <v>0</v>
      </c>
      <c r="H1072" s="8">
        <f t="shared" si="86"/>
        <v>-55620</v>
      </c>
      <c r="I1072" s="28"/>
      <c r="J1072" s="2">
        <f t="shared" si="87"/>
        <v>-55620</v>
      </c>
      <c r="K1072" s="28">
        <f t="shared" si="84"/>
        <v>-55620</v>
      </c>
    </row>
    <row r="1073" spans="1:11" x14ac:dyDescent="0.25">
      <c r="A1073" s="3">
        <f>'Données brutes'!A1069+'Données brutes'!B1069</f>
        <v>43154.229166666664</v>
      </c>
      <c r="B1073" s="2">
        <f>'Données brutes'!C1069*$E$2</f>
        <v>72362</v>
      </c>
      <c r="C1073" s="8">
        <f>'Données brutes'!J1069*Calculatrice!$C$2+'Données brutes'!K1069*Calculatrice!$B$2+'Données brutes'!L1069+'Données brutes'!N1069*Calculatrice!$D$2</f>
        <v>14160</v>
      </c>
      <c r="D1073" s="2">
        <f t="shared" si="83"/>
        <v>-58202</v>
      </c>
      <c r="E1073" s="8">
        <f>IF(ABS(D1073)&lt;'Le jeu'!$E$6*1000,D1073,SIGN(D1073)*'Le jeu'!$E$6*1000)</f>
        <v>0</v>
      </c>
      <c r="F1073" s="8">
        <f t="shared" si="85"/>
        <v>-58202</v>
      </c>
      <c r="G1073" s="28">
        <f>IF(F1073&lt;0,'Le jeu'!$E$7*INT(Calculatrice!F1073/1000),0)</f>
        <v>0</v>
      </c>
      <c r="H1073" s="8">
        <f t="shared" si="86"/>
        <v>-58202</v>
      </c>
      <c r="I1073" s="28"/>
      <c r="J1073" s="2">
        <f t="shared" si="87"/>
        <v>-58202</v>
      </c>
      <c r="K1073" s="28">
        <f t="shared" si="84"/>
        <v>-58202</v>
      </c>
    </row>
    <row r="1074" spans="1:11" x14ac:dyDescent="0.25">
      <c r="A1074" s="3">
        <f>'Données brutes'!A1070+'Données brutes'!B1070</f>
        <v>43154.25</v>
      </c>
      <c r="B1074" s="2">
        <f>'Données brutes'!C1070*$E$2</f>
        <v>74283</v>
      </c>
      <c r="C1074" s="8">
        <f>'Données brutes'!J1070*Calculatrice!$C$2+'Données brutes'!K1070*Calculatrice!$B$2+'Données brutes'!L1070+'Données brutes'!N1070*Calculatrice!$D$2</f>
        <v>15014</v>
      </c>
      <c r="D1074" s="2">
        <f t="shared" si="83"/>
        <v>-59269</v>
      </c>
      <c r="E1074" s="8">
        <f>IF(ABS(D1074)&lt;'Le jeu'!$E$6*1000,D1074,SIGN(D1074)*'Le jeu'!$E$6*1000)</f>
        <v>0</v>
      </c>
      <c r="F1074" s="8">
        <f t="shared" si="85"/>
        <v>-59269</v>
      </c>
      <c r="G1074" s="28">
        <f>IF(F1074&lt;0,'Le jeu'!$E$7*INT(Calculatrice!F1074/1000),0)</f>
        <v>0</v>
      </c>
      <c r="H1074" s="8">
        <f t="shared" si="86"/>
        <v>-59269</v>
      </c>
      <c r="I1074" s="28"/>
      <c r="J1074" s="2">
        <f t="shared" si="87"/>
        <v>-59269</v>
      </c>
      <c r="K1074" s="28">
        <f t="shared" si="84"/>
        <v>-59269</v>
      </c>
    </row>
    <row r="1075" spans="1:11" x14ac:dyDescent="0.25">
      <c r="A1075" s="3">
        <f>'Données brutes'!A1071+'Données brutes'!B1071</f>
        <v>43154.270833333336</v>
      </c>
      <c r="B1075" s="2">
        <f>'Données brutes'!C1071*$E$2</f>
        <v>77730</v>
      </c>
      <c r="C1075" s="8">
        <f>'Données brutes'!J1071*Calculatrice!$C$2+'Données brutes'!K1071*Calculatrice!$B$2+'Données brutes'!L1071+'Données brutes'!N1071*Calculatrice!$D$2</f>
        <v>17018</v>
      </c>
      <c r="D1075" s="2">
        <f t="shared" si="83"/>
        <v>-60712</v>
      </c>
      <c r="E1075" s="8">
        <f>IF(ABS(D1075)&lt;'Le jeu'!$E$6*1000,D1075,SIGN(D1075)*'Le jeu'!$E$6*1000)</f>
        <v>0</v>
      </c>
      <c r="F1075" s="8">
        <f t="shared" si="85"/>
        <v>-60712</v>
      </c>
      <c r="G1075" s="28">
        <f>IF(F1075&lt;0,'Le jeu'!$E$7*INT(Calculatrice!F1075/1000),0)</f>
        <v>0</v>
      </c>
      <c r="H1075" s="8">
        <f t="shared" si="86"/>
        <v>-60712</v>
      </c>
      <c r="I1075" s="28"/>
      <c r="J1075" s="2">
        <f t="shared" si="87"/>
        <v>-60712</v>
      </c>
      <c r="K1075" s="28">
        <f t="shared" si="84"/>
        <v>-60712</v>
      </c>
    </row>
    <row r="1076" spans="1:11" x14ac:dyDescent="0.25">
      <c r="A1076" s="3">
        <f>'Données brutes'!A1072+'Données brutes'!B1072</f>
        <v>43154.291666666664</v>
      </c>
      <c r="B1076" s="2">
        <f>'Données brutes'!C1072*$E$2</f>
        <v>80624</v>
      </c>
      <c r="C1076" s="8">
        <f>'Données brutes'!J1072*Calculatrice!$C$2+'Données brutes'!K1072*Calculatrice!$B$2+'Données brutes'!L1072+'Données brutes'!N1072*Calculatrice!$D$2</f>
        <v>19941</v>
      </c>
      <c r="D1076" s="2">
        <f t="shared" si="83"/>
        <v>-60683</v>
      </c>
      <c r="E1076" s="8">
        <f>IF(ABS(D1076)&lt;'Le jeu'!$E$6*1000,D1076,SIGN(D1076)*'Le jeu'!$E$6*1000)</f>
        <v>0</v>
      </c>
      <c r="F1076" s="8">
        <f t="shared" si="85"/>
        <v>-60683</v>
      </c>
      <c r="G1076" s="28">
        <f>IF(F1076&lt;0,'Le jeu'!$E$7*INT(Calculatrice!F1076/1000),0)</f>
        <v>0</v>
      </c>
      <c r="H1076" s="8">
        <f t="shared" si="86"/>
        <v>-60683</v>
      </c>
      <c r="I1076" s="28"/>
      <c r="J1076" s="2">
        <f t="shared" si="87"/>
        <v>-60683</v>
      </c>
      <c r="K1076" s="28">
        <f t="shared" si="84"/>
        <v>-60683</v>
      </c>
    </row>
    <row r="1077" spans="1:11" x14ac:dyDescent="0.25">
      <c r="A1077" s="3">
        <f>'Données brutes'!A1073+'Données brutes'!B1073</f>
        <v>43154.3125</v>
      </c>
      <c r="B1077" s="2">
        <f>'Données brutes'!C1073*$E$2</f>
        <v>82958</v>
      </c>
      <c r="C1077" s="8">
        <f>'Données brutes'!J1073*Calculatrice!$C$2+'Données brutes'!K1073*Calculatrice!$B$2+'Données brutes'!L1073+'Données brutes'!N1073*Calculatrice!$D$2</f>
        <v>21319</v>
      </c>
      <c r="D1077" s="2">
        <f t="shared" si="83"/>
        <v>-61639</v>
      </c>
      <c r="E1077" s="8">
        <f>IF(ABS(D1077)&lt;'Le jeu'!$E$6*1000,D1077,SIGN(D1077)*'Le jeu'!$E$6*1000)</f>
        <v>0</v>
      </c>
      <c r="F1077" s="8">
        <f t="shared" si="85"/>
        <v>-61639</v>
      </c>
      <c r="G1077" s="28">
        <f>IF(F1077&lt;0,'Le jeu'!$E$7*INT(Calculatrice!F1077/1000),0)</f>
        <v>0</v>
      </c>
      <c r="H1077" s="8">
        <f t="shared" si="86"/>
        <v>-61639</v>
      </c>
      <c r="I1077" s="28"/>
      <c r="J1077" s="2">
        <f t="shared" si="87"/>
        <v>-61639</v>
      </c>
      <c r="K1077" s="28">
        <f t="shared" si="84"/>
        <v>-61639</v>
      </c>
    </row>
    <row r="1078" spans="1:11" x14ac:dyDescent="0.25">
      <c r="A1078" s="3">
        <f>'Données brutes'!A1074+'Données brutes'!B1074</f>
        <v>43154.333333333336</v>
      </c>
      <c r="B1078" s="2">
        <f>'Données brutes'!C1074*$E$2</f>
        <v>83763</v>
      </c>
      <c r="C1078" s="8">
        <f>'Données brutes'!J1074*Calculatrice!$C$2+'Données brutes'!K1074*Calculatrice!$B$2+'Données brutes'!L1074+'Données brutes'!N1074*Calculatrice!$D$2</f>
        <v>22230</v>
      </c>
      <c r="D1078" s="2">
        <f t="shared" si="83"/>
        <v>-61533</v>
      </c>
      <c r="E1078" s="8">
        <f>IF(ABS(D1078)&lt;'Le jeu'!$E$6*1000,D1078,SIGN(D1078)*'Le jeu'!$E$6*1000)</f>
        <v>0</v>
      </c>
      <c r="F1078" s="8">
        <f t="shared" si="85"/>
        <v>-61533</v>
      </c>
      <c r="G1078" s="28">
        <f>IF(F1078&lt;0,'Le jeu'!$E$7*INT(Calculatrice!F1078/1000),0)</f>
        <v>0</v>
      </c>
      <c r="H1078" s="8">
        <f t="shared" si="86"/>
        <v>-61533</v>
      </c>
      <c r="I1078" s="28"/>
      <c r="J1078" s="2">
        <f t="shared" si="87"/>
        <v>-61533</v>
      </c>
      <c r="K1078" s="28">
        <f t="shared" si="84"/>
        <v>-61533</v>
      </c>
    </row>
    <row r="1079" spans="1:11" x14ac:dyDescent="0.25">
      <c r="A1079" s="3">
        <f>'Données brutes'!A1075+'Données brutes'!B1075</f>
        <v>43154.354166666664</v>
      </c>
      <c r="B1079" s="2">
        <f>'Données brutes'!C1075*$E$2</f>
        <v>84634</v>
      </c>
      <c r="C1079" s="8">
        <f>'Données brutes'!J1075*Calculatrice!$C$2+'Données brutes'!K1075*Calculatrice!$B$2+'Données brutes'!L1075+'Données brutes'!N1075*Calculatrice!$D$2</f>
        <v>22977</v>
      </c>
      <c r="D1079" s="2">
        <f t="shared" si="83"/>
        <v>-61657</v>
      </c>
      <c r="E1079" s="8">
        <f>IF(ABS(D1079)&lt;'Le jeu'!$E$6*1000,D1079,SIGN(D1079)*'Le jeu'!$E$6*1000)</f>
        <v>0</v>
      </c>
      <c r="F1079" s="8">
        <f t="shared" si="85"/>
        <v>-61657</v>
      </c>
      <c r="G1079" s="28">
        <f>IF(F1079&lt;0,'Le jeu'!$E$7*INT(Calculatrice!F1079/1000),0)</f>
        <v>0</v>
      </c>
      <c r="H1079" s="8">
        <f t="shared" si="86"/>
        <v>-61657</v>
      </c>
      <c r="I1079" s="28"/>
      <c r="J1079" s="2">
        <f t="shared" si="87"/>
        <v>-61657</v>
      </c>
      <c r="K1079" s="28">
        <f t="shared" si="84"/>
        <v>-61657</v>
      </c>
    </row>
    <row r="1080" spans="1:11" x14ac:dyDescent="0.25">
      <c r="A1080" s="3">
        <f>'Données brutes'!A1076+'Données brutes'!B1076</f>
        <v>43154.375</v>
      </c>
      <c r="B1080" s="2">
        <f>'Données brutes'!C1076*$E$2</f>
        <v>85497</v>
      </c>
      <c r="C1080" s="8">
        <f>'Données brutes'!J1076*Calculatrice!$C$2+'Données brutes'!K1076*Calculatrice!$B$2+'Données brutes'!L1076+'Données brutes'!N1076*Calculatrice!$D$2</f>
        <v>23545</v>
      </c>
      <c r="D1080" s="2">
        <f t="shared" si="83"/>
        <v>-61952</v>
      </c>
      <c r="E1080" s="8">
        <f>IF(ABS(D1080)&lt;'Le jeu'!$E$6*1000,D1080,SIGN(D1080)*'Le jeu'!$E$6*1000)</f>
        <v>0</v>
      </c>
      <c r="F1080" s="8">
        <f t="shared" si="85"/>
        <v>-61952</v>
      </c>
      <c r="G1080" s="28">
        <f>IF(F1080&lt;0,'Le jeu'!$E$7*INT(Calculatrice!F1080/1000),0)</f>
        <v>0</v>
      </c>
      <c r="H1080" s="8">
        <f t="shared" si="86"/>
        <v>-61952</v>
      </c>
      <c r="I1080" s="28"/>
      <c r="J1080" s="2">
        <f t="shared" si="87"/>
        <v>-61952</v>
      </c>
      <c r="K1080" s="28">
        <f t="shared" si="84"/>
        <v>-61952</v>
      </c>
    </row>
    <row r="1081" spans="1:11" x14ac:dyDescent="0.25">
      <c r="A1081" s="3">
        <f>'Données brutes'!A1077+'Données brutes'!B1077</f>
        <v>43154.395833333336</v>
      </c>
      <c r="B1081" s="2">
        <f>'Données brutes'!C1077*$E$2</f>
        <v>85849</v>
      </c>
      <c r="C1081" s="8">
        <f>'Données brutes'!J1077*Calculatrice!$C$2+'Données brutes'!K1077*Calculatrice!$B$2+'Données brutes'!L1077+'Données brutes'!N1077*Calculatrice!$D$2</f>
        <v>24584</v>
      </c>
      <c r="D1081" s="2">
        <f t="shared" si="83"/>
        <v>-61265</v>
      </c>
      <c r="E1081" s="8">
        <f>IF(ABS(D1081)&lt;'Le jeu'!$E$6*1000,D1081,SIGN(D1081)*'Le jeu'!$E$6*1000)</f>
        <v>0</v>
      </c>
      <c r="F1081" s="8">
        <f t="shared" si="85"/>
        <v>-61265</v>
      </c>
      <c r="G1081" s="28">
        <f>IF(F1081&lt;0,'Le jeu'!$E$7*INT(Calculatrice!F1081/1000),0)</f>
        <v>0</v>
      </c>
      <c r="H1081" s="8">
        <f t="shared" si="86"/>
        <v>-61265</v>
      </c>
      <c r="I1081" s="28"/>
      <c r="J1081" s="2">
        <f t="shared" si="87"/>
        <v>-61265</v>
      </c>
      <c r="K1081" s="28">
        <f t="shared" si="84"/>
        <v>-61265</v>
      </c>
    </row>
    <row r="1082" spans="1:11" x14ac:dyDescent="0.25">
      <c r="A1082" s="3">
        <f>'Données brutes'!A1078+'Données brutes'!B1078</f>
        <v>43154.416666666664</v>
      </c>
      <c r="B1082" s="2">
        <f>'Données brutes'!C1078*$E$2</f>
        <v>85328</v>
      </c>
      <c r="C1082" s="8">
        <f>'Données brutes'!J1078*Calculatrice!$C$2+'Données brutes'!K1078*Calculatrice!$B$2+'Données brutes'!L1078+'Données brutes'!N1078*Calculatrice!$D$2</f>
        <v>24184</v>
      </c>
      <c r="D1082" s="2">
        <f t="shared" si="83"/>
        <v>-61144</v>
      </c>
      <c r="E1082" s="8">
        <f>IF(ABS(D1082)&lt;'Le jeu'!$E$6*1000,D1082,SIGN(D1082)*'Le jeu'!$E$6*1000)</f>
        <v>0</v>
      </c>
      <c r="F1082" s="8">
        <f t="shared" si="85"/>
        <v>-61144</v>
      </c>
      <c r="G1082" s="28">
        <f>IF(F1082&lt;0,'Le jeu'!$E$7*INT(Calculatrice!F1082/1000),0)</f>
        <v>0</v>
      </c>
      <c r="H1082" s="8">
        <f t="shared" si="86"/>
        <v>-61144</v>
      </c>
      <c r="I1082" s="28"/>
      <c r="J1082" s="2">
        <f t="shared" si="87"/>
        <v>-61144</v>
      </c>
      <c r="K1082" s="28">
        <f t="shared" si="84"/>
        <v>-61144</v>
      </c>
    </row>
    <row r="1083" spans="1:11" x14ac:dyDescent="0.25">
      <c r="A1083" s="3">
        <f>'Données brutes'!A1079+'Données brutes'!B1079</f>
        <v>43154.4375</v>
      </c>
      <c r="B1083" s="2">
        <f>'Données brutes'!C1079*$E$2</f>
        <v>84738</v>
      </c>
      <c r="C1083" s="8">
        <f>'Données brutes'!J1079*Calculatrice!$C$2+'Données brutes'!K1079*Calculatrice!$B$2+'Données brutes'!L1079+'Données brutes'!N1079*Calculatrice!$D$2</f>
        <v>23447</v>
      </c>
      <c r="D1083" s="2">
        <f t="shared" si="83"/>
        <v>-61291</v>
      </c>
      <c r="E1083" s="8">
        <f>IF(ABS(D1083)&lt;'Le jeu'!$E$6*1000,D1083,SIGN(D1083)*'Le jeu'!$E$6*1000)</f>
        <v>0</v>
      </c>
      <c r="F1083" s="8">
        <f t="shared" si="85"/>
        <v>-61291</v>
      </c>
      <c r="G1083" s="28">
        <f>IF(F1083&lt;0,'Le jeu'!$E$7*INT(Calculatrice!F1083/1000),0)</f>
        <v>0</v>
      </c>
      <c r="H1083" s="8">
        <f t="shared" si="86"/>
        <v>-61291</v>
      </c>
      <c r="I1083" s="28"/>
      <c r="J1083" s="2">
        <f t="shared" si="87"/>
        <v>-61291</v>
      </c>
      <c r="K1083" s="28">
        <f t="shared" si="84"/>
        <v>-61291</v>
      </c>
    </row>
    <row r="1084" spans="1:11" x14ac:dyDescent="0.25">
      <c r="A1084" s="3">
        <f>'Données brutes'!A1080+'Données brutes'!B1080</f>
        <v>43154.458333333336</v>
      </c>
      <c r="B1084" s="2">
        <f>'Données brutes'!C1080*$E$2</f>
        <v>84159</v>
      </c>
      <c r="C1084" s="8">
        <f>'Données brutes'!J1080*Calculatrice!$C$2+'Données brutes'!K1080*Calculatrice!$B$2+'Données brutes'!L1080+'Données brutes'!N1080*Calculatrice!$D$2</f>
        <v>23070</v>
      </c>
      <c r="D1084" s="2">
        <f t="shared" si="83"/>
        <v>-61089</v>
      </c>
      <c r="E1084" s="8">
        <f>IF(ABS(D1084)&lt;'Le jeu'!$E$6*1000,D1084,SIGN(D1084)*'Le jeu'!$E$6*1000)</f>
        <v>0</v>
      </c>
      <c r="F1084" s="8">
        <f t="shared" si="85"/>
        <v>-61089</v>
      </c>
      <c r="G1084" s="28">
        <f>IF(F1084&lt;0,'Le jeu'!$E$7*INT(Calculatrice!F1084/1000),0)</f>
        <v>0</v>
      </c>
      <c r="H1084" s="8">
        <f t="shared" si="86"/>
        <v>-61089</v>
      </c>
      <c r="I1084" s="28"/>
      <c r="J1084" s="2">
        <f t="shared" si="87"/>
        <v>-61089</v>
      </c>
      <c r="K1084" s="28">
        <f t="shared" si="84"/>
        <v>-61089</v>
      </c>
    </row>
    <row r="1085" spans="1:11" x14ac:dyDescent="0.25">
      <c r="A1085" s="3">
        <f>'Données brutes'!A1081+'Données brutes'!B1081</f>
        <v>43154.479166666664</v>
      </c>
      <c r="B1085" s="2">
        <f>'Données brutes'!C1081*$E$2</f>
        <v>83637</v>
      </c>
      <c r="C1085" s="8">
        <f>'Données brutes'!J1081*Calculatrice!$C$2+'Données brutes'!K1081*Calculatrice!$B$2+'Données brutes'!L1081+'Données brutes'!N1081*Calculatrice!$D$2</f>
        <v>22911</v>
      </c>
      <c r="D1085" s="2">
        <f t="shared" si="83"/>
        <v>-60726</v>
      </c>
      <c r="E1085" s="8">
        <f>IF(ABS(D1085)&lt;'Le jeu'!$E$6*1000,D1085,SIGN(D1085)*'Le jeu'!$E$6*1000)</f>
        <v>0</v>
      </c>
      <c r="F1085" s="8">
        <f t="shared" si="85"/>
        <v>-60726</v>
      </c>
      <c r="G1085" s="28">
        <f>IF(F1085&lt;0,'Le jeu'!$E$7*INT(Calculatrice!F1085/1000),0)</f>
        <v>0</v>
      </c>
      <c r="H1085" s="8">
        <f t="shared" si="86"/>
        <v>-60726</v>
      </c>
      <c r="I1085" s="28"/>
      <c r="J1085" s="2">
        <f t="shared" si="87"/>
        <v>-60726</v>
      </c>
      <c r="K1085" s="28">
        <f t="shared" si="84"/>
        <v>-60726</v>
      </c>
    </row>
    <row r="1086" spans="1:11" x14ac:dyDescent="0.25">
      <c r="A1086" s="3">
        <f>'Données brutes'!A1082+'Données brutes'!B1082</f>
        <v>43154.5</v>
      </c>
      <c r="B1086" s="2">
        <f>'Données brutes'!C1082*$E$2</f>
        <v>83607</v>
      </c>
      <c r="C1086" s="8">
        <f>'Données brutes'!J1082*Calculatrice!$C$2+'Données brutes'!K1082*Calculatrice!$B$2+'Données brutes'!L1082+'Données brutes'!N1082*Calculatrice!$D$2</f>
        <v>22914</v>
      </c>
      <c r="D1086" s="2">
        <f t="shared" si="83"/>
        <v>-60693</v>
      </c>
      <c r="E1086" s="8">
        <f>IF(ABS(D1086)&lt;'Le jeu'!$E$6*1000,D1086,SIGN(D1086)*'Le jeu'!$E$6*1000)</f>
        <v>0</v>
      </c>
      <c r="F1086" s="8">
        <f t="shared" si="85"/>
        <v>-60693</v>
      </c>
      <c r="G1086" s="28">
        <f>IF(F1086&lt;0,'Le jeu'!$E$7*INT(Calculatrice!F1086/1000),0)</f>
        <v>0</v>
      </c>
      <c r="H1086" s="8">
        <f t="shared" si="86"/>
        <v>-60693</v>
      </c>
      <c r="I1086" s="28"/>
      <c r="J1086" s="2">
        <f t="shared" si="87"/>
        <v>-60693</v>
      </c>
      <c r="K1086" s="28">
        <f t="shared" si="84"/>
        <v>-60693</v>
      </c>
    </row>
    <row r="1087" spans="1:11" x14ac:dyDescent="0.25">
      <c r="A1087" s="3">
        <f>'Données brutes'!A1083+'Données brutes'!B1083</f>
        <v>43154.520833333336</v>
      </c>
      <c r="B1087" s="2">
        <f>'Données brutes'!C1083*$E$2</f>
        <v>82468</v>
      </c>
      <c r="C1087" s="8">
        <f>'Données brutes'!J1083*Calculatrice!$C$2+'Données brutes'!K1083*Calculatrice!$B$2+'Données brutes'!L1083+'Données brutes'!N1083*Calculatrice!$D$2</f>
        <v>22340</v>
      </c>
      <c r="D1087" s="2">
        <f t="shared" si="83"/>
        <v>-60128</v>
      </c>
      <c r="E1087" s="8">
        <f>IF(ABS(D1087)&lt;'Le jeu'!$E$6*1000,D1087,SIGN(D1087)*'Le jeu'!$E$6*1000)</f>
        <v>0</v>
      </c>
      <c r="F1087" s="8">
        <f t="shared" si="85"/>
        <v>-60128</v>
      </c>
      <c r="G1087" s="28">
        <f>IF(F1087&lt;0,'Le jeu'!$E$7*INT(Calculatrice!F1087/1000),0)</f>
        <v>0</v>
      </c>
      <c r="H1087" s="8">
        <f t="shared" si="86"/>
        <v>-60128</v>
      </c>
      <c r="I1087" s="28"/>
      <c r="J1087" s="2">
        <f t="shared" si="87"/>
        <v>-60128</v>
      </c>
      <c r="K1087" s="28">
        <f t="shared" si="84"/>
        <v>-60128</v>
      </c>
    </row>
    <row r="1088" spans="1:11" x14ac:dyDescent="0.25">
      <c r="A1088" s="3">
        <f>'Données brutes'!A1084+'Données brutes'!B1084</f>
        <v>43154.541666666664</v>
      </c>
      <c r="B1088" s="2">
        <f>'Données brutes'!C1084*$E$2</f>
        <v>82397</v>
      </c>
      <c r="C1088" s="8">
        <f>'Données brutes'!J1084*Calculatrice!$C$2+'Données brutes'!K1084*Calculatrice!$B$2+'Données brutes'!L1084+'Données brutes'!N1084*Calculatrice!$D$2</f>
        <v>22085</v>
      </c>
      <c r="D1088" s="2">
        <f t="shared" si="83"/>
        <v>-60312</v>
      </c>
      <c r="E1088" s="8">
        <f>IF(ABS(D1088)&lt;'Le jeu'!$E$6*1000,D1088,SIGN(D1088)*'Le jeu'!$E$6*1000)</f>
        <v>0</v>
      </c>
      <c r="F1088" s="8">
        <f t="shared" si="85"/>
        <v>-60312</v>
      </c>
      <c r="G1088" s="28">
        <f>IF(F1088&lt;0,'Le jeu'!$E$7*INT(Calculatrice!F1088/1000),0)</f>
        <v>0</v>
      </c>
      <c r="H1088" s="8">
        <f t="shared" si="86"/>
        <v>-60312</v>
      </c>
      <c r="I1088" s="28"/>
      <c r="J1088" s="2">
        <f t="shared" si="87"/>
        <v>-60312</v>
      </c>
      <c r="K1088" s="28">
        <f t="shared" si="84"/>
        <v>-60312</v>
      </c>
    </row>
    <row r="1089" spans="1:11" x14ac:dyDescent="0.25">
      <c r="A1089" s="3">
        <f>'Données brutes'!A1085+'Données brutes'!B1085</f>
        <v>43154.5625</v>
      </c>
      <c r="B1089" s="2">
        <f>'Données brutes'!C1085*$E$2</f>
        <v>80730</v>
      </c>
      <c r="C1089" s="8">
        <f>'Données brutes'!J1085*Calculatrice!$C$2+'Données brutes'!K1085*Calculatrice!$B$2+'Données brutes'!L1085+'Données brutes'!N1085*Calculatrice!$D$2</f>
        <v>21073</v>
      </c>
      <c r="D1089" s="2">
        <f t="shared" si="83"/>
        <v>-59657</v>
      </c>
      <c r="E1089" s="8">
        <f>IF(ABS(D1089)&lt;'Le jeu'!$E$6*1000,D1089,SIGN(D1089)*'Le jeu'!$E$6*1000)</f>
        <v>0</v>
      </c>
      <c r="F1089" s="8">
        <f t="shared" si="85"/>
        <v>-59657</v>
      </c>
      <c r="G1089" s="28">
        <f>IF(F1089&lt;0,'Le jeu'!$E$7*INT(Calculatrice!F1089/1000),0)</f>
        <v>0</v>
      </c>
      <c r="H1089" s="8">
        <f t="shared" si="86"/>
        <v>-59657</v>
      </c>
      <c r="I1089" s="28"/>
      <c r="J1089" s="2">
        <f t="shared" si="87"/>
        <v>-59657</v>
      </c>
      <c r="K1089" s="28">
        <f t="shared" si="84"/>
        <v>-59657</v>
      </c>
    </row>
    <row r="1090" spans="1:11" x14ac:dyDescent="0.25">
      <c r="A1090" s="3">
        <f>'Données brutes'!A1086+'Données brutes'!B1086</f>
        <v>43154.583333333336</v>
      </c>
      <c r="B1090" s="2">
        <f>'Données brutes'!C1086*$E$2</f>
        <v>79572</v>
      </c>
      <c r="C1090" s="8">
        <f>'Données brutes'!J1086*Calculatrice!$C$2+'Données brutes'!K1086*Calculatrice!$B$2+'Données brutes'!L1086+'Données brutes'!N1086*Calculatrice!$D$2</f>
        <v>20151</v>
      </c>
      <c r="D1090" s="2">
        <f t="shared" si="83"/>
        <v>-59421</v>
      </c>
      <c r="E1090" s="8">
        <f>IF(ABS(D1090)&lt;'Le jeu'!$E$6*1000,D1090,SIGN(D1090)*'Le jeu'!$E$6*1000)</f>
        <v>0</v>
      </c>
      <c r="F1090" s="8">
        <f t="shared" si="85"/>
        <v>-59421</v>
      </c>
      <c r="G1090" s="28">
        <f>IF(F1090&lt;0,'Le jeu'!$E$7*INT(Calculatrice!F1090/1000),0)</f>
        <v>0</v>
      </c>
      <c r="H1090" s="8">
        <f t="shared" si="86"/>
        <v>-59421</v>
      </c>
      <c r="I1090" s="28"/>
      <c r="J1090" s="2">
        <f t="shared" si="87"/>
        <v>-59421</v>
      </c>
      <c r="K1090" s="28">
        <f t="shared" si="84"/>
        <v>-59421</v>
      </c>
    </row>
    <row r="1091" spans="1:11" x14ac:dyDescent="0.25">
      <c r="A1091" s="3">
        <f>'Données brutes'!A1087+'Données brutes'!B1087</f>
        <v>43154.604166666664</v>
      </c>
      <c r="B1091" s="2">
        <f>'Données brutes'!C1087*$E$2</f>
        <v>78893</v>
      </c>
      <c r="C1091" s="8">
        <f>'Données brutes'!J1087*Calculatrice!$C$2+'Données brutes'!K1087*Calculatrice!$B$2+'Données brutes'!L1087+'Données brutes'!N1087*Calculatrice!$D$2</f>
        <v>20177</v>
      </c>
      <c r="D1091" s="2">
        <f t="shared" si="83"/>
        <v>-58716</v>
      </c>
      <c r="E1091" s="8">
        <f>IF(ABS(D1091)&lt;'Le jeu'!$E$6*1000,D1091,SIGN(D1091)*'Le jeu'!$E$6*1000)</f>
        <v>0</v>
      </c>
      <c r="F1091" s="8">
        <f t="shared" si="85"/>
        <v>-58716</v>
      </c>
      <c r="G1091" s="28">
        <f>IF(F1091&lt;0,'Le jeu'!$E$7*INT(Calculatrice!F1091/1000),0)</f>
        <v>0</v>
      </c>
      <c r="H1091" s="8">
        <f t="shared" si="86"/>
        <v>-58716</v>
      </c>
      <c r="I1091" s="28"/>
      <c r="J1091" s="2">
        <f t="shared" si="87"/>
        <v>-58716</v>
      </c>
      <c r="K1091" s="28">
        <f t="shared" si="84"/>
        <v>-58716</v>
      </c>
    </row>
    <row r="1092" spans="1:11" x14ac:dyDescent="0.25">
      <c r="A1092" s="3">
        <f>'Données brutes'!A1088+'Données brutes'!B1088</f>
        <v>43154.625</v>
      </c>
      <c r="B1092" s="2">
        <f>'Données brutes'!C1088*$E$2</f>
        <v>76925</v>
      </c>
      <c r="C1092" s="8">
        <f>'Données brutes'!J1088*Calculatrice!$C$2+'Données brutes'!K1088*Calculatrice!$B$2+'Données brutes'!L1088+'Données brutes'!N1088*Calculatrice!$D$2</f>
        <v>19064</v>
      </c>
      <c r="D1092" s="2">
        <f t="shared" si="83"/>
        <v>-57861</v>
      </c>
      <c r="E1092" s="8">
        <f>IF(ABS(D1092)&lt;'Le jeu'!$E$6*1000,D1092,SIGN(D1092)*'Le jeu'!$E$6*1000)</f>
        <v>0</v>
      </c>
      <c r="F1092" s="8">
        <f t="shared" si="85"/>
        <v>-57861</v>
      </c>
      <c r="G1092" s="28">
        <f>IF(F1092&lt;0,'Le jeu'!$E$7*INT(Calculatrice!F1092/1000),0)</f>
        <v>0</v>
      </c>
      <c r="H1092" s="8">
        <f t="shared" si="86"/>
        <v>-57861</v>
      </c>
      <c r="I1092" s="28"/>
      <c r="J1092" s="2">
        <f t="shared" si="87"/>
        <v>-57861</v>
      </c>
      <c r="K1092" s="28">
        <f t="shared" si="84"/>
        <v>-57861</v>
      </c>
    </row>
    <row r="1093" spans="1:11" x14ac:dyDescent="0.25">
      <c r="A1093" s="3">
        <f>'Données brutes'!A1089+'Données brutes'!B1089</f>
        <v>43154.645833333336</v>
      </c>
      <c r="B1093" s="2">
        <f>'Données brutes'!C1089*$E$2</f>
        <v>76077</v>
      </c>
      <c r="C1093" s="8">
        <f>'Données brutes'!J1089*Calculatrice!$C$2+'Données brutes'!K1089*Calculatrice!$B$2+'Données brutes'!L1089+'Données brutes'!N1089*Calculatrice!$D$2</f>
        <v>19397</v>
      </c>
      <c r="D1093" s="2">
        <f t="shared" si="83"/>
        <v>-56680</v>
      </c>
      <c r="E1093" s="8">
        <f>IF(ABS(D1093)&lt;'Le jeu'!$E$6*1000,D1093,SIGN(D1093)*'Le jeu'!$E$6*1000)</f>
        <v>0</v>
      </c>
      <c r="F1093" s="8">
        <f t="shared" si="85"/>
        <v>-56680</v>
      </c>
      <c r="G1093" s="28">
        <f>IF(F1093&lt;0,'Le jeu'!$E$7*INT(Calculatrice!F1093/1000),0)</f>
        <v>0</v>
      </c>
      <c r="H1093" s="8">
        <f t="shared" si="86"/>
        <v>-56680</v>
      </c>
      <c r="I1093" s="28"/>
      <c r="J1093" s="2">
        <f t="shared" si="87"/>
        <v>-56680</v>
      </c>
      <c r="K1093" s="28">
        <f t="shared" si="84"/>
        <v>-56680</v>
      </c>
    </row>
    <row r="1094" spans="1:11" x14ac:dyDescent="0.25">
      <c r="A1094" s="3">
        <f>'Données brutes'!A1090+'Données brutes'!B1090</f>
        <v>43154.666666666664</v>
      </c>
      <c r="B1094" s="2">
        <f>'Données brutes'!C1090*$E$2</f>
        <v>75012</v>
      </c>
      <c r="C1094" s="8">
        <f>'Données brutes'!J1090*Calculatrice!$C$2+'Données brutes'!K1090*Calculatrice!$B$2+'Données brutes'!L1090+'Données brutes'!N1090*Calculatrice!$D$2</f>
        <v>18735</v>
      </c>
      <c r="D1094" s="2">
        <f t="shared" si="83"/>
        <v>-56277</v>
      </c>
      <c r="E1094" s="8">
        <f>IF(ABS(D1094)&lt;'Le jeu'!$E$6*1000,D1094,SIGN(D1094)*'Le jeu'!$E$6*1000)</f>
        <v>0</v>
      </c>
      <c r="F1094" s="8">
        <f t="shared" si="85"/>
        <v>-56277</v>
      </c>
      <c r="G1094" s="28">
        <f>IF(F1094&lt;0,'Le jeu'!$E$7*INT(Calculatrice!F1094/1000),0)</f>
        <v>0</v>
      </c>
      <c r="H1094" s="8">
        <f t="shared" si="86"/>
        <v>-56277</v>
      </c>
      <c r="I1094" s="28"/>
      <c r="J1094" s="2">
        <f t="shared" si="87"/>
        <v>-56277</v>
      </c>
      <c r="K1094" s="28">
        <f t="shared" si="84"/>
        <v>-56277</v>
      </c>
    </row>
    <row r="1095" spans="1:11" x14ac:dyDescent="0.25">
      <c r="A1095" s="3">
        <f>'Données brutes'!A1091+'Données brutes'!B1091</f>
        <v>43154.6875</v>
      </c>
      <c r="B1095" s="2">
        <f>'Données brutes'!C1091*$E$2</f>
        <v>74404</v>
      </c>
      <c r="C1095" s="8">
        <f>'Données brutes'!J1091*Calculatrice!$C$2+'Données brutes'!K1091*Calculatrice!$B$2+'Données brutes'!L1091+'Données brutes'!N1091*Calculatrice!$D$2</f>
        <v>18299</v>
      </c>
      <c r="D1095" s="2">
        <f t="shared" ref="D1095:D1158" si="88">-(B1095-C1095)</f>
        <v>-56105</v>
      </c>
      <c r="E1095" s="8">
        <f>IF(ABS(D1095)&lt;'Le jeu'!$E$6*1000,D1095,SIGN(D1095)*'Le jeu'!$E$6*1000)</f>
        <v>0</v>
      </c>
      <c r="F1095" s="8">
        <f t="shared" si="85"/>
        <v>-56105</v>
      </c>
      <c r="G1095" s="28">
        <f>IF(F1095&lt;0,'Le jeu'!$E$7*INT(Calculatrice!F1095/1000),0)</f>
        <v>0</v>
      </c>
      <c r="H1095" s="8">
        <f t="shared" si="86"/>
        <v>-56105</v>
      </c>
      <c r="I1095" s="28"/>
      <c r="J1095" s="2">
        <f t="shared" si="87"/>
        <v>-56105</v>
      </c>
      <c r="K1095" s="28">
        <f t="shared" ref="K1095:K1158" si="89">IF(J1095&lt;0,J1095,0)</f>
        <v>-56105</v>
      </c>
    </row>
    <row r="1096" spans="1:11" x14ac:dyDescent="0.25">
      <c r="A1096" s="3">
        <f>'Données brutes'!A1092+'Données brutes'!B1092</f>
        <v>43154.708333333336</v>
      </c>
      <c r="B1096" s="2">
        <f>'Données brutes'!C1092*$E$2</f>
        <v>74080</v>
      </c>
      <c r="C1096" s="8">
        <f>'Données brutes'!J1092*Calculatrice!$C$2+'Données brutes'!K1092*Calculatrice!$B$2+'Données brutes'!L1092+'Données brutes'!N1092*Calculatrice!$D$2</f>
        <v>17805</v>
      </c>
      <c r="D1096" s="2">
        <f t="shared" si="88"/>
        <v>-56275</v>
      </c>
      <c r="E1096" s="8">
        <f>IF(ABS(D1096)&lt;'Le jeu'!$E$6*1000,D1096,SIGN(D1096)*'Le jeu'!$E$6*1000)</f>
        <v>0</v>
      </c>
      <c r="F1096" s="8">
        <f t="shared" si="85"/>
        <v>-56275</v>
      </c>
      <c r="G1096" s="28">
        <f>IF(F1096&lt;0,'Le jeu'!$E$7*INT(Calculatrice!F1096/1000),0)</f>
        <v>0</v>
      </c>
      <c r="H1096" s="8">
        <f t="shared" si="86"/>
        <v>-56275</v>
      </c>
      <c r="I1096" s="28"/>
      <c r="J1096" s="2">
        <f t="shared" si="87"/>
        <v>-56275</v>
      </c>
      <c r="K1096" s="28">
        <f t="shared" si="89"/>
        <v>-56275</v>
      </c>
    </row>
    <row r="1097" spans="1:11" x14ac:dyDescent="0.25">
      <c r="A1097" s="3">
        <f>'Données brutes'!A1093+'Données brutes'!B1093</f>
        <v>43154.729166666664</v>
      </c>
      <c r="B1097" s="2">
        <f>'Données brutes'!C1093*$E$2</f>
        <v>74628</v>
      </c>
      <c r="C1097" s="8">
        <f>'Données brutes'!J1093*Calculatrice!$C$2+'Données brutes'!K1093*Calculatrice!$B$2+'Données brutes'!L1093+'Données brutes'!N1093*Calculatrice!$D$2</f>
        <v>17258</v>
      </c>
      <c r="D1097" s="2">
        <f t="shared" si="88"/>
        <v>-57370</v>
      </c>
      <c r="E1097" s="8">
        <f>IF(ABS(D1097)&lt;'Le jeu'!$E$6*1000,D1097,SIGN(D1097)*'Le jeu'!$E$6*1000)</f>
        <v>0</v>
      </c>
      <c r="F1097" s="8">
        <f t="shared" si="85"/>
        <v>-57370</v>
      </c>
      <c r="G1097" s="28">
        <f>IF(F1097&lt;0,'Le jeu'!$E$7*INT(Calculatrice!F1097/1000),0)</f>
        <v>0</v>
      </c>
      <c r="H1097" s="8">
        <f t="shared" si="86"/>
        <v>-57370</v>
      </c>
      <c r="I1097" s="28"/>
      <c r="J1097" s="2">
        <f t="shared" si="87"/>
        <v>-57370</v>
      </c>
      <c r="K1097" s="28">
        <f t="shared" si="89"/>
        <v>-57370</v>
      </c>
    </row>
    <row r="1098" spans="1:11" x14ac:dyDescent="0.25">
      <c r="A1098" s="3">
        <f>'Données brutes'!A1094+'Données brutes'!B1094</f>
        <v>43154.75</v>
      </c>
      <c r="B1098" s="2">
        <f>'Données brutes'!C1094*$E$2</f>
        <v>76116</v>
      </c>
      <c r="C1098" s="8">
        <f>'Données brutes'!J1094*Calculatrice!$C$2+'Données brutes'!K1094*Calculatrice!$B$2+'Données brutes'!L1094+'Données brutes'!N1094*Calculatrice!$D$2</f>
        <v>17492</v>
      </c>
      <c r="D1098" s="2">
        <f t="shared" si="88"/>
        <v>-58624</v>
      </c>
      <c r="E1098" s="8">
        <f>IF(ABS(D1098)&lt;'Le jeu'!$E$6*1000,D1098,SIGN(D1098)*'Le jeu'!$E$6*1000)</f>
        <v>0</v>
      </c>
      <c r="F1098" s="8">
        <f t="shared" si="85"/>
        <v>-58624</v>
      </c>
      <c r="G1098" s="28">
        <f>IF(F1098&lt;0,'Le jeu'!$E$7*INT(Calculatrice!F1098/1000),0)</f>
        <v>0</v>
      </c>
      <c r="H1098" s="8">
        <f t="shared" si="86"/>
        <v>-58624</v>
      </c>
      <c r="I1098" s="28"/>
      <c r="J1098" s="2">
        <f t="shared" si="87"/>
        <v>-58624</v>
      </c>
      <c r="K1098" s="28">
        <f t="shared" si="89"/>
        <v>-58624</v>
      </c>
    </row>
    <row r="1099" spans="1:11" x14ac:dyDescent="0.25">
      <c r="A1099" s="3">
        <f>'Données brutes'!A1095+'Données brutes'!B1095</f>
        <v>43154.770833333336</v>
      </c>
      <c r="B1099" s="2">
        <f>'Données brutes'!C1095*$E$2</f>
        <v>78643</v>
      </c>
      <c r="C1099" s="8">
        <f>'Données brutes'!J1095*Calculatrice!$C$2+'Données brutes'!K1095*Calculatrice!$B$2+'Données brutes'!L1095+'Données brutes'!N1095*Calculatrice!$D$2</f>
        <v>18670</v>
      </c>
      <c r="D1099" s="2">
        <f t="shared" si="88"/>
        <v>-59973</v>
      </c>
      <c r="E1099" s="8">
        <f>IF(ABS(D1099)&lt;'Le jeu'!$E$6*1000,D1099,SIGN(D1099)*'Le jeu'!$E$6*1000)</f>
        <v>0</v>
      </c>
      <c r="F1099" s="8">
        <f t="shared" si="85"/>
        <v>-59973</v>
      </c>
      <c r="G1099" s="28">
        <f>IF(F1099&lt;0,'Le jeu'!$E$7*INT(Calculatrice!F1099/1000),0)</f>
        <v>0</v>
      </c>
      <c r="H1099" s="8">
        <f t="shared" si="86"/>
        <v>-59973</v>
      </c>
      <c r="I1099" s="28"/>
      <c r="J1099" s="2">
        <f t="shared" si="87"/>
        <v>-59973</v>
      </c>
      <c r="K1099" s="28">
        <f t="shared" si="89"/>
        <v>-59973</v>
      </c>
    </row>
    <row r="1100" spans="1:11" x14ac:dyDescent="0.25">
      <c r="A1100" s="3">
        <f>'Données brutes'!A1096+'Données brutes'!B1096</f>
        <v>43154.791666666664</v>
      </c>
      <c r="B1100" s="2">
        <f>'Données brutes'!C1096*$E$2</f>
        <v>82584</v>
      </c>
      <c r="C1100" s="8">
        <f>'Données brutes'!J1096*Calculatrice!$C$2+'Données brutes'!K1096*Calculatrice!$B$2+'Données brutes'!L1096+'Données brutes'!N1096*Calculatrice!$D$2</f>
        <v>22159</v>
      </c>
      <c r="D1100" s="2">
        <f t="shared" si="88"/>
        <v>-60425</v>
      </c>
      <c r="E1100" s="8">
        <f>IF(ABS(D1100)&lt;'Le jeu'!$E$6*1000,D1100,SIGN(D1100)*'Le jeu'!$E$6*1000)</f>
        <v>0</v>
      </c>
      <c r="F1100" s="8">
        <f t="shared" si="85"/>
        <v>-60425</v>
      </c>
      <c r="G1100" s="28">
        <f>IF(F1100&lt;0,'Le jeu'!$E$7*INT(Calculatrice!F1100/1000),0)</f>
        <v>0</v>
      </c>
      <c r="H1100" s="8">
        <f t="shared" si="86"/>
        <v>-60425</v>
      </c>
      <c r="I1100" s="28"/>
      <c r="J1100" s="2">
        <f t="shared" si="87"/>
        <v>-60425</v>
      </c>
      <c r="K1100" s="28">
        <f t="shared" si="89"/>
        <v>-60425</v>
      </c>
    </row>
    <row r="1101" spans="1:11" x14ac:dyDescent="0.25">
      <c r="A1101" s="3">
        <f>'Données brutes'!A1097+'Données brutes'!B1097</f>
        <v>43154.8125</v>
      </c>
      <c r="B1101" s="2">
        <f>'Données brutes'!C1097*$E$2</f>
        <v>83225</v>
      </c>
      <c r="C1101" s="8">
        <f>'Données brutes'!J1097*Calculatrice!$C$2+'Données brutes'!K1097*Calculatrice!$B$2+'Données brutes'!L1097+'Données brutes'!N1097*Calculatrice!$D$2</f>
        <v>23048</v>
      </c>
      <c r="D1101" s="2">
        <f t="shared" si="88"/>
        <v>-60177</v>
      </c>
      <c r="E1101" s="8">
        <f>IF(ABS(D1101)&lt;'Le jeu'!$E$6*1000,D1101,SIGN(D1101)*'Le jeu'!$E$6*1000)</f>
        <v>0</v>
      </c>
      <c r="F1101" s="8">
        <f t="shared" si="85"/>
        <v>-60177</v>
      </c>
      <c r="G1101" s="28">
        <f>IF(F1101&lt;0,'Le jeu'!$E$7*INT(Calculatrice!F1101/1000),0)</f>
        <v>0</v>
      </c>
      <c r="H1101" s="8">
        <f t="shared" si="86"/>
        <v>-60177</v>
      </c>
      <c r="I1101" s="28"/>
      <c r="J1101" s="2">
        <f t="shared" si="87"/>
        <v>-60177</v>
      </c>
      <c r="K1101" s="28">
        <f t="shared" si="89"/>
        <v>-60177</v>
      </c>
    </row>
    <row r="1102" spans="1:11" x14ac:dyDescent="0.25">
      <c r="A1102" s="3">
        <f>'Données brutes'!A1098+'Données brutes'!B1098</f>
        <v>43154.833333333336</v>
      </c>
      <c r="B1102" s="2">
        <f>'Données brutes'!C1098*$E$2</f>
        <v>82283</v>
      </c>
      <c r="C1102" s="8">
        <f>'Données brutes'!J1098*Calculatrice!$C$2+'Données brutes'!K1098*Calculatrice!$B$2+'Données brutes'!L1098+'Données brutes'!N1098*Calculatrice!$D$2</f>
        <v>22687</v>
      </c>
      <c r="D1102" s="2">
        <f t="shared" si="88"/>
        <v>-59596</v>
      </c>
      <c r="E1102" s="8">
        <f>IF(ABS(D1102)&lt;'Le jeu'!$E$6*1000,D1102,SIGN(D1102)*'Le jeu'!$E$6*1000)</f>
        <v>0</v>
      </c>
      <c r="F1102" s="8">
        <f t="shared" si="85"/>
        <v>-59596</v>
      </c>
      <c r="G1102" s="28">
        <f>IF(F1102&lt;0,'Le jeu'!$E$7*INT(Calculatrice!F1102/1000),0)</f>
        <v>0</v>
      </c>
      <c r="H1102" s="8">
        <f t="shared" si="86"/>
        <v>-59596</v>
      </c>
      <c r="I1102" s="28"/>
      <c r="J1102" s="2">
        <f t="shared" si="87"/>
        <v>-59596</v>
      </c>
      <c r="K1102" s="28">
        <f t="shared" si="89"/>
        <v>-59596</v>
      </c>
    </row>
    <row r="1103" spans="1:11" x14ac:dyDescent="0.25">
      <c r="A1103" s="3">
        <f>'Données brutes'!A1099+'Données brutes'!B1099</f>
        <v>43154.854166666664</v>
      </c>
      <c r="B1103" s="2">
        <f>'Données brutes'!C1099*$E$2</f>
        <v>80166</v>
      </c>
      <c r="C1103" s="8">
        <f>'Données brutes'!J1099*Calculatrice!$C$2+'Données brutes'!K1099*Calculatrice!$B$2+'Données brutes'!L1099+'Données brutes'!N1099*Calculatrice!$D$2</f>
        <v>21912</v>
      </c>
      <c r="D1103" s="2">
        <f t="shared" si="88"/>
        <v>-58254</v>
      </c>
      <c r="E1103" s="8">
        <f>IF(ABS(D1103)&lt;'Le jeu'!$E$6*1000,D1103,SIGN(D1103)*'Le jeu'!$E$6*1000)</f>
        <v>0</v>
      </c>
      <c r="F1103" s="8">
        <f t="shared" si="85"/>
        <v>-58254</v>
      </c>
      <c r="G1103" s="28">
        <f>IF(F1103&lt;0,'Le jeu'!$E$7*INT(Calculatrice!F1103/1000),0)</f>
        <v>0</v>
      </c>
      <c r="H1103" s="8">
        <f t="shared" si="86"/>
        <v>-58254</v>
      </c>
      <c r="I1103" s="28"/>
      <c r="J1103" s="2">
        <f t="shared" si="87"/>
        <v>-58254</v>
      </c>
      <c r="K1103" s="28">
        <f t="shared" si="89"/>
        <v>-58254</v>
      </c>
    </row>
    <row r="1104" spans="1:11" x14ac:dyDescent="0.25">
      <c r="A1104" s="3">
        <f>'Données brutes'!A1100+'Données brutes'!B1100</f>
        <v>43154.875</v>
      </c>
      <c r="B1104" s="2">
        <f>'Données brutes'!C1100*$E$2</f>
        <v>78297</v>
      </c>
      <c r="C1104" s="8">
        <f>'Données brutes'!J1100*Calculatrice!$C$2+'Données brutes'!K1100*Calculatrice!$B$2+'Données brutes'!L1100+'Données brutes'!N1100*Calculatrice!$D$2</f>
        <v>19700</v>
      </c>
      <c r="D1104" s="2">
        <f t="shared" si="88"/>
        <v>-58597</v>
      </c>
      <c r="E1104" s="8">
        <f>IF(ABS(D1104)&lt;'Le jeu'!$E$6*1000,D1104,SIGN(D1104)*'Le jeu'!$E$6*1000)</f>
        <v>0</v>
      </c>
      <c r="F1104" s="8">
        <f t="shared" si="85"/>
        <v>-58597</v>
      </c>
      <c r="G1104" s="28">
        <f>IF(F1104&lt;0,'Le jeu'!$E$7*INT(Calculatrice!F1104/1000),0)</f>
        <v>0</v>
      </c>
      <c r="H1104" s="8">
        <f t="shared" si="86"/>
        <v>-58597</v>
      </c>
      <c r="I1104" s="28"/>
      <c r="J1104" s="2">
        <f t="shared" si="87"/>
        <v>-58597</v>
      </c>
      <c r="K1104" s="28">
        <f t="shared" si="89"/>
        <v>-58597</v>
      </c>
    </row>
    <row r="1105" spans="1:11" x14ac:dyDescent="0.25">
      <c r="A1105" s="3">
        <f>'Données brutes'!A1101+'Données brutes'!B1101</f>
        <v>43154.895833333336</v>
      </c>
      <c r="B1105" s="2">
        <f>'Données brutes'!C1101*$E$2</f>
        <v>76901</v>
      </c>
      <c r="C1105" s="8">
        <f>'Données brutes'!J1101*Calculatrice!$C$2+'Données brutes'!K1101*Calculatrice!$B$2+'Données brutes'!L1101+'Données brutes'!N1101*Calculatrice!$D$2</f>
        <v>18550</v>
      </c>
      <c r="D1105" s="2">
        <f t="shared" si="88"/>
        <v>-58351</v>
      </c>
      <c r="E1105" s="8">
        <f>IF(ABS(D1105)&lt;'Le jeu'!$E$6*1000,D1105,SIGN(D1105)*'Le jeu'!$E$6*1000)</f>
        <v>0</v>
      </c>
      <c r="F1105" s="8">
        <f t="shared" si="85"/>
        <v>-58351</v>
      </c>
      <c r="G1105" s="28">
        <f>IF(F1105&lt;0,'Le jeu'!$E$7*INT(Calculatrice!F1105/1000),0)</f>
        <v>0</v>
      </c>
      <c r="H1105" s="8">
        <f t="shared" si="86"/>
        <v>-58351</v>
      </c>
      <c r="I1105" s="28"/>
      <c r="J1105" s="2">
        <f t="shared" si="87"/>
        <v>-58351</v>
      </c>
      <c r="K1105" s="28">
        <f t="shared" si="89"/>
        <v>-58351</v>
      </c>
    </row>
    <row r="1106" spans="1:11" x14ac:dyDescent="0.25">
      <c r="A1106" s="3">
        <f>'Données brutes'!A1102+'Données brutes'!B1102</f>
        <v>43154.916666666664</v>
      </c>
      <c r="B1106" s="2">
        <f>'Données brutes'!C1102*$E$2</f>
        <v>75561</v>
      </c>
      <c r="C1106" s="8">
        <f>'Données brutes'!J1102*Calculatrice!$C$2+'Données brutes'!K1102*Calculatrice!$B$2+'Données brutes'!L1102+'Données brutes'!N1102*Calculatrice!$D$2</f>
        <v>17516</v>
      </c>
      <c r="D1106" s="2">
        <f t="shared" si="88"/>
        <v>-58045</v>
      </c>
      <c r="E1106" s="8">
        <f>IF(ABS(D1106)&lt;'Le jeu'!$E$6*1000,D1106,SIGN(D1106)*'Le jeu'!$E$6*1000)</f>
        <v>0</v>
      </c>
      <c r="F1106" s="8">
        <f t="shared" si="85"/>
        <v>-58045</v>
      </c>
      <c r="G1106" s="28">
        <f>IF(F1106&lt;0,'Le jeu'!$E$7*INT(Calculatrice!F1106/1000),0)</f>
        <v>0</v>
      </c>
      <c r="H1106" s="8">
        <f t="shared" si="86"/>
        <v>-58045</v>
      </c>
      <c r="I1106" s="28"/>
      <c r="J1106" s="2">
        <f t="shared" si="87"/>
        <v>-58045</v>
      </c>
      <c r="K1106" s="28">
        <f t="shared" si="89"/>
        <v>-58045</v>
      </c>
    </row>
    <row r="1107" spans="1:11" x14ac:dyDescent="0.25">
      <c r="A1107" s="3">
        <f>'Données brutes'!A1103+'Données brutes'!B1103</f>
        <v>43154.9375</v>
      </c>
      <c r="B1107" s="2">
        <f>'Données brutes'!C1103*$E$2</f>
        <v>75962</v>
      </c>
      <c r="C1107" s="8">
        <f>'Données brutes'!J1103*Calculatrice!$C$2+'Données brutes'!K1103*Calculatrice!$B$2+'Données brutes'!L1103+'Données brutes'!N1103*Calculatrice!$D$2</f>
        <v>17873</v>
      </c>
      <c r="D1107" s="2">
        <f t="shared" si="88"/>
        <v>-58089</v>
      </c>
      <c r="E1107" s="8">
        <f>IF(ABS(D1107)&lt;'Le jeu'!$E$6*1000,D1107,SIGN(D1107)*'Le jeu'!$E$6*1000)</f>
        <v>0</v>
      </c>
      <c r="F1107" s="8">
        <f t="shared" si="85"/>
        <v>-58089</v>
      </c>
      <c r="G1107" s="28">
        <f>IF(F1107&lt;0,'Le jeu'!$E$7*INT(Calculatrice!F1107/1000),0)</f>
        <v>0</v>
      </c>
      <c r="H1107" s="8">
        <f t="shared" si="86"/>
        <v>-58089</v>
      </c>
      <c r="I1107" s="28"/>
      <c r="J1107" s="2">
        <f t="shared" si="87"/>
        <v>-58089</v>
      </c>
      <c r="K1107" s="28">
        <f t="shared" si="89"/>
        <v>-58089</v>
      </c>
    </row>
    <row r="1108" spans="1:11" x14ac:dyDescent="0.25">
      <c r="A1108" s="3">
        <f>'Données brutes'!A1104+'Données brutes'!B1104</f>
        <v>43154.958333333336</v>
      </c>
      <c r="B1108" s="2">
        <f>'Données brutes'!C1104*$E$2</f>
        <v>78759</v>
      </c>
      <c r="C1108" s="8">
        <f>'Données brutes'!J1104*Calculatrice!$C$2+'Données brutes'!K1104*Calculatrice!$B$2+'Données brutes'!L1104+'Données brutes'!N1104*Calculatrice!$D$2</f>
        <v>20054</v>
      </c>
      <c r="D1108" s="2">
        <f t="shared" si="88"/>
        <v>-58705</v>
      </c>
      <c r="E1108" s="8">
        <f>IF(ABS(D1108)&lt;'Le jeu'!$E$6*1000,D1108,SIGN(D1108)*'Le jeu'!$E$6*1000)</f>
        <v>0</v>
      </c>
      <c r="F1108" s="8">
        <f t="shared" si="85"/>
        <v>-58705</v>
      </c>
      <c r="G1108" s="28">
        <f>IF(F1108&lt;0,'Le jeu'!$E$7*INT(Calculatrice!F1108/1000),0)</f>
        <v>0</v>
      </c>
      <c r="H1108" s="8">
        <f t="shared" si="86"/>
        <v>-58705</v>
      </c>
      <c r="I1108" s="28"/>
      <c r="J1108" s="2">
        <f t="shared" si="87"/>
        <v>-58705</v>
      </c>
      <c r="K1108" s="28">
        <f t="shared" si="89"/>
        <v>-58705</v>
      </c>
    </row>
    <row r="1109" spans="1:11" x14ac:dyDescent="0.25">
      <c r="A1109" s="3">
        <f>'Données brutes'!A1105+'Données brutes'!B1105</f>
        <v>43154.979166666664</v>
      </c>
      <c r="B1109" s="2">
        <f>'Données brutes'!C1105*$E$2</f>
        <v>77839</v>
      </c>
      <c r="C1109" s="8">
        <f>'Données brutes'!J1105*Calculatrice!$C$2+'Données brutes'!K1105*Calculatrice!$B$2+'Données brutes'!L1105+'Données brutes'!N1105*Calculatrice!$D$2</f>
        <v>17499</v>
      </c>
      <c r="D1109" s="2">
        <f t="shared" si="88"/>
        <v>-60340</v>
      </c>
      <c r="E1109" s="8">
        <f>IF(ABS(D1109)&lt;'Le jeu'!$E$6*1000,D1109,SIGN(D1109)*'Le jeu'!$E$6*1000)</f>
        <v>0</v>
      </c>
      <c r="F1109" s="8">
        <f t="shared" si="85"/>
        <v>-60340</v>
      </c>
      <c r="G1109" s="28">
        <f>IF(F1109&lt;0,'Le jeu'!$E$7*INT(Calculatrice!F1109/1000),0)</f>
        <v>0</v>
      </c>
      <c r="H1109" s="8">
        <f t="shared" si="86"/>
        <v>-60340</v>
      </c>
      <c r="I1109" s="28"/>
      <c r="J1109" s="2">
        <f t="shared" si="87"/>
        <v>-60340</v>
      </c>
      <c r="K1109" s="28">
        <f t="shared" si="89"/>
        <v>-60340</v>
      </c>
    </row>
    <row r="1110" spans="1:11" x14ac:dyDescent="0.25">
      <c r="A1110" s="3">
        <f>'Données brutes'!A1106+'Données brutes'!B1106</f>
        <v>43155</v>
      </c>
      <c r="B1110" s="2">
        <f>'Données brutes'!C1106*$E$2</f>
        <v>77664</v>
      </c>
      <c r="C1110" s="8">
        <f>'Données brutes'!J1106*Calculatrice!$C$2+'Données brutes'!K1106*Calculatrice!$B$2+'Données brutes'!L1106+'Données brutes'!N1106*Calculatrice!$D$2</f>
        <v>17029</v>
      </c>
      <c r="D1110" s="2">
        <f t="shared" si="88"/>
        <v>-60635</v>
      </c>
      <c r="E1110" s="8">
        <f>IF(ABS(D1110)&lt;'Le jeu'!$E$6*1000,D1110,SIGN(D1110)*'Le jeu'!$E$6*1000)</f>
        <v>0</v>
      </c>
      <c r="F1110" s="8">
        <f t="shared" si="85"/>
        <v>-60635</v>
      </c>
      <c r="G1110" s="28">
        <f>IF(F1110&lt;0,'Le jeu'!$E$7*INT(Calculatrice!F1110/1000),0)</f>
        <v>0</v>
      </c>
      <c r="H1110" s="8">
        <f t="shared" si="86"/>
        <v>-60635</v>
      </c>
      <c r="I1110" s="28"/>
      <c r="J1110" s="2">
        <f t="shared" si="87"/>
        <v>-60635</v>
      </c>
      <c r="K1110" s="28">
        <f t="shared" si="89"/>
        <v>-60635</v>
      </c>
    </row>
    <row r="1111" spans="1:11" x14ac:dyDescent="0.25">
      <c r="A1111" s="3">
        <f>'Données brutes'!A1107+'Données brutes'!B1107</f>
        <v>43155.020833333336</v>
      </c>
      <c r="B1111" s="2">
        <f>'Données brutes'!C1107*$E$2</f>
        <v>75905</v>
      </c>
      <c r="C1111" s="8">
        <f>'Données brutes'!J1107*Calculatrice!$C$2+'Données brutes'!K1107*Calculatrice!$B$2+'Données brutes'!L1107+'Données brutes'!N1107*Calculatrice!$D$2</f>
        <v>17284</v>
      </c>
      <c r="D1111" s="2">
        <f t="shared" si="88"/>
        <v>-58621</v>
      </c>
      <c r="E1111" s="8">
        <f>IF(ABS(D1111)&lt;'Le jeu'!$E$6*1000,D1111,SIGN(D1111)*'Le jeu'!$E$6*1000)</f>
        <v>0</v>
      </c>
      <c r="F1111" s="8">
        <f t="shared" si="85"/>
        <v>-58621</v>
      </c>
      <c r="G1111" s="28">
        <f>IF(F1111&lt;0,'Le jeu'!$E$7*INT(Calculatrice!F1111/1000),0)</f>
        <v>0</v>
      </c>
      <c r="H1111" s="8">
        <f t="shared" si="86"/>
        <v>-58621</v>
      </c>
      <c r="I1111" s="28"/>
      <c r="J1111" s="2">
        <f t="shared" si="87"/>
        <v>-58621</v>
      </c>
      <c r="K1111" s="28">
        <f t="shared" si="89"/>
        <v>-58621</v>
      </c>
    </row>
    <row r="1112" spans="1:11" x14ac:dyDescent="0.25">
      <c r="A1112" s="3">
        <f>'Données brutes'!A1108+'Données brutes'!B1108</f>
        <v>43155.041666666664</v>
      </c>
      <c r="B1112" s="2">
        <f>'Données brutes'!C1108*$E$2</f>
        <v>73379</v>
      </c>
      <c r="C1112" s="8">
        <f>'Données brutes'!J1108*Calculatrice!$C$2+'Données brutes'!K1108*Calculatrice!$B$2+'Données brutes'!L1108+'Données brutes'!N1108*Calculatrice!$D$2</f>
        <v>15805</v>
      </c>
      <c r="D1112" s="2">
        <f t="shared" si="88"/>
        <v>-57574</v>
      </c>
      <c r="E1112" s="8">
        <f>IF(ABS(D1112)&lt;'Le jeu'!$E$6*1000,D1112,SIGN(D1112)*'Le jeu'!$E$6*1000)</f>
        <v>0</v>
      </c>
      <c r="F1112" s="8">
        <f t="shared" si="85"/>
        <v>-57574</v>
      </c>
      <c r="G1112" s="28">
        <f>IF(F1112&lt;0,'Le jeu'!$E$7*INT(Calculatrice!F1112/1000),0)</f>
        <v>0</v>
      </c>
      <c r="H1112" s="8">
        <f t="shared" si="86"/>
        <v>-57574</v>
      </c>
      <c r="I1112" s="28"/>
      <c r="J1112" s="2">
        <f t="shared" si="87"/>
        <v>-57574</v>
      </c>
      <c r="K1112" s="28">
        <f t="shared" si="89"/>
        <v>-57574</v>
      </c>
    </row>
    <row r="1113" spans="1:11" x14ac:dyDescent="0.25">
      <c r="A1113" s="3">
        <f>'Données brutes'!A1109+'Données brutes'!B1109</f>
        <v>43155.0625</v>
      </c>
      <c r="B1113" s="2">
        <f>'Données brutes'!C1109*$E$2</f>
        <v>73763</v>
      </c>
      <c r="C1113" s="8">
        <f>'Données brutes'!J1109*Calculatrice!$C$2+'Données brutes'!K1109*Calculatrice!$B$2+'Données brutes'!L1109+'Données brutes'!N1109*Calculatrice!$D$2</f>
        <v>16618</v>
      </c>
      <c r="D1113" s="2">
        <f t="shared" si="88"/>
        <v>-57145</v>
      </c>
      <c r="E1113" s="8">
        <f>IF(ABS(D1113)&lt;'Le jeu'!$E$6*1000,D1113,SIGN(D1113)*'Le jeu'!$E$6*1000)</f>
        <v>0</v>
      </c>
      <c r="F1113" s="8">
        <f t="shared" si="85"/>
        <v>-57145</v>
      </c>
      <c r="G1113" s="28">
        <f>IF(F1113&lt;0,'Le jeu'!$E$7*INT(Calculatrice!F1113/1000),0)</f>
        <v>0</v>
      </c>
      <c r="H1113" s="8">
        <f t="shared" si="86"/>
        <v>-57145</v>
      </c>
      <c r="I1113" s="28"/>
      <c r="J1113" s="2">
        <f t="shared" si="87"/>
        <v>-57145</v>
      </c>
      <c r="K1113" s="28">
        <f t="shared" si="89"/>
        <v>-57145</v>
      </c>
    </row>
    <row r="1114" spans="1:11" x14ac:dyDescent="0.25">
      <c r="A1114" s="3">
        <f>'Données brutes'!A1110+'Données brutes'!B1110</f>
        <v>43155.083333333336</v>
      </c>
      <c r="B1114" s="2">
        <f>'Données brutes'!C1110*$E$2</f>
        <v>73160</v>
      </c>
      <c r="C1114" s="8">
        <f>'Données brutes'!J1110*Calculatrice!$C$2+'Données brutes'!K1110*Calculatrice!$B$2+'Données brutes'!L1110+'Données brutes'!N1110*Calculatrice!$D$2</f>
        <v>16232</v>
      </c>
      <c r="D1114" s="2">
        <f t="shared" si="88"/>
        <v>-56928</v>
      </c>
      <c r="E1114" s="8">
        <f>IF(ABS(D1114)&lt;'Le jeu'!$E$6*1000,D1114,SIGN(D1114)*'Le jeu'!$E$6*1000)</f>
        <v>0</v>
      </c>
      <c r="F1114" s="8">
        <f t="shared" si="85"/>
        <v>-56928</v>
      </c>
      <c r="G1114" s="28">
        <f>IF(F1114&lt;0,'Le jeu'!$E$7*INT(Calculatrice!F1114/1000),0)</f>
        <v>0</v>
      </c>
      <c r="H1114" s="8">
        <f t="shared" si="86"/>
        <v>-56928</v>
      </c>
      <c r="I1114" s="28"/>
      <c r="J1114" s="2">
        <f t="shared" si="87"/>
        <v>-56928</v>
      </c>
      <c r="K1114" s="28">
        <f t="shared" si="89"/>
        <v>-56928</v>
      </c>
    </row>
    <row r="1115" spans="1:11" x14ac:dyDescent="0.25">
      <c r="A1115" s="3">
        <f>'Données brutes'!A1111+'Données brutes'!B1111</f>
        <v>43155.104166666664</v>
      </c>
      <c r="B1115" s="2">
        <f>'Données brutes'!C1111*$E$2</f>
        <v>72625</v>
      </c>
      <c r="C1115" s="8">
        <f>'Données brutes'!J1111*Calculatrice!$C$2+'Données brutes'!K1111*Calculatrice!$B$2+'Données brutes'!L1111+'Données brutes'!N1111*Calculatrice!$D$2</f>
        <v>15824</v>
      </c>
      <c r="D1115" s="2">
        <f t="shared" si="88"/>
        <v>-56801</v>
      </c>
      <c r="E1115" s="8">
        <f>IF(ABS(D1115)&lt;'Le jeu'!$E$6*1000,D1115,SIGN(D1115)*'Le jeu'!$E$6*1000)</f>
        <v>0</v>
      </c>
      <c r="F1115" s="8">
        <f t="shared" si="85"/>
        <v>-56801</v>
      </c>
      <c r="G1115" s="28">
        <f>IF(F1115&lt;0,'Le jeu'!$E$7*INT(Calculatrice!F1115/1000),0)</f>
        <v>0</v>
      </c>
      <c r="H1115" s="8">
        <f t="shared" si="86"/>
        <v>-56801</v>
      </c>
      <c r="I1115" s="28"/>
      <c r="J1115" s="2">
        <f t="shared" si="87"/>
        <v>-56801</v>
      </c>
      <c r="K1115" s="28">
        <f t="shared" si="89"/>
        <v>-56801</v>
      </c>
    </row>
    <row r="1116" spans="1:11" x14ac:dyDescent="0.25">
      <c r="A1116" s="3">
        <f>'Données brutes'!A1112+'Données brutes'!B1112</f>
        <v>43155.125</v>
      </c>
      <c r="B1116" s="2">
        <f>'Données brutes'!C1112*$E$2</f>
        <v>70621</v>
      </c>
      <c r="C1116" s="8">
        <f>'Données brutes'!J1112*Calculatrice!$C$2+'Données brutes'!K1112*Calculatrice!$B$2+'Données brutes'!L1112+'Données brutes'!N1112*Calculatrice!$D$2</f>
        <v>14980</v>
      </c>
      <c r="D1116" s="2">
        <f t="shared" si="88"/>
        <v>-55641</v>
      </c>
      <c r="E1116" s="8">
        <f>IF(ABS(D1116)&lt;'Le jeu'!$E$6*1000,D1116,SIGN(D1116)*'Le jeu'!$E$6*1000)</f>
        <v>0</v>
      </c>
      <c r="F1116" s="8">
        <f t="shared" si="85"/>
        <v>-55641</v>
      </c>
      <c r="G1116" s="28">
        <f>IF(F1116&lt;0,'Le jeu'!$E$7*INT(Calculatrice!F1116/1000),0)</f>
        <v>0</v>
      </c>
      <c r="H1116" s="8">
        <f t="shared" si="86"/>
        <v>-55641</v>
      </c>
      <c r="I1116" s="28"/>
      <c r="J1116" s="2">
        <f t="shared" si="87"/>
        <v>-55641</v>
      </c>
      <c r="K1116" s="28">
        <f t="shared" si="89"/>
        <v>-55641</v>
      </c>
    </row>
    <row r="1117" spans="1:11" x14ac:dyDescent="0.25">
      <c r="A1117" s="3">
        <f>'Données brutes'!A1113+'Données brutes'!B1113</f>
        <v>43155.145833333336</v>
      </c>
      <c r="B1117" s="2">
        <f>'Données brutes'!C1113*$E$2</f>
        <v>69263</v>
      </c>
      <c r="C1117" s="8">
        <f>'Données brutes'!J1113*Calculatrice!$C$2+'Données brutes'!K1113*Calculatrice!$B$2+'Données brutes'!L1113+'Données brutes'!N1113*Calculatrice!$D$2</f>
        <v>14347</v>
      </c>
      <c r="D1117" s="2">
        <f t="shared" si="88"/>
        <v>-54916</v>
      </c>
      <c r="E1117" s="8">
        <f>IF(ABS(D1117)&lt;'Le jeu'!$E$6*1000,D1117,SIGN(D1117)*'Le jeu'!$E$6*1000)</f>
        <v>0</v>
      </c>
      <c r="F1117" s="8">
        <f t="shared" si="85"/>
        <v>-54916</v>
      </c>
      <c r="G1117" s="28">
        <f>IF(F1117&lt;0,'Le jeu'!$E$7*INT(Calculatrice!F1117/1000),0)</f>
        <v>0</v>
      </c>
      <c r="H1117" s="8">
        <f t="shared" si="86"/>
        <v>-54916</v>
      </c>
      <c r="I1117" s="28"/>
      <c r="J1117" s="2">
        <f t="shared" si="87"/>
        <v>-54916</v>
      </c>
      <c r="K1117" s="28">
        <f t="shared" si="89"/>
        <v>-54916</v>
      </c>
    </row>
    <row r="1118" spans="1:11" x14ac:dyDescent="0.25">
      <c r="A1118" s="3">
        <f>'Données brutes'!A1114+'Données brutes'!B1114</f>
        <v>43155.166666666664</v>
      </c>
      <c r="B1118" s="2">
        <f>'Données brutes'!C1114*$E$2</f>
        <v>68367</v>
      </c>
      <c r="C1118" s="8">
        <f>'Données brutes'!J1114*Calculatrice!$C$2+'Données brutes'!K1114*Calculatrice!$B$2+'Données brutes'!L1114+'Données brutes'!N1114*Calculatrice!$D$2</f>
        <v>14195</v>
      </c>
      <c r="D1118" s="2">
        <f t="shared" si="88"/>
        <v>-54172</v>
      </c>
      <c r="E1118" s="8">
        <f>IF(ABS(D1118)&lt;'Le jeu'!$E$6*1000,D1118,SIGN(D1118)*'Le jeu'!$E$6*1000)</f>
        <v>0</v>
      </c>
      <c r="F1118" s="8">
        <f t="shared" si="85"/>
        <v>-54172</v>
      </c>
      <c r="G1118" s="28">
        <f>IF(F1118&lt;0,'Le jeu'!$E$7*INT(Calculatrice!F1118/1000),0)</f>
        <v>0</v>
      </c>
      <c r="H1118" s="8">
        <f t="shared" si="86"/>
        <v>-54172</v>
      </c>
      <c r="I1118" s="28"/>
      <c r="J1118" s="2">
        <f t="shared" si="87"/>
        <v>-54172</v>
      </c>
      <c r="K1118" s="28">
        <f t="shared" si="89"/>
        <v>-54172</v>
      </c>
    </row>
    <row r="1119" spans="1:11" x14ac:dyDescent="0.25">
      <c r="A1119" s="3">
        <f>'Données brutes'!A1115+'Données brutes'!B1115</f>
        <v>43155.1875</v>
      </c>
      <c r="B1119" s="2">
        <f>'Données brutes'!C1115*$E$2</f>
        <v>67811</v>
      </c>
      <c r="C1119" s="8">
        <f>'Données brutes'!J1115*Calculatrice!$C$2+'Données brutes'!K1115*Calculatrice!$B$2+'Données brutes'!L1115+'Données brutes'!N1115*Calculatrice!$D$2</f>
        <v>14178</v>
      </c>
      <c r="D1119" s="2">
        <f t="shared" si="88"/>
        <v>-53633</v>
      </c>
      <c r="E1119" s="8">
        <f>IF(ABS(D1119)&lt;'Le jeu'!$E$6*1000,D1119,SIGN(D1119)*'Le jeu'!$E$6*1000)</f>
        <v>0</v>
      </c>
      <c r="F1119" s="8">
        <f t="shared" si="85"/>
        <v>-53633</v>
      </c>
      <c r="G1119" s="28">
        <f>IF(F1119&lt;0,'Le jeu'!$E$7*INT(Calculatrice!F1119/1000),0)</f>
        <v>0</v>
      </c>
      <c r="H1119" s="8">
        <f t="shared" si="86"/>
        <v>-53633</v>
      </c>
      <c r="I1119" s="28"/>
      <c r="J1119" s="2">
        <f t="shared" si="87"/>
        <v>-53633</v>
      </c>
      <c r="K1119" s="28">
        <f t="shared" si="89"/>
        <v>-53633</v>
      </c>
    </row>
    <row r="1120" spans="1:11" x14ac:dyDescent="0.25">
      <c r="A1120" s="3">
        <f>'Données brutes'!A1116+'Données brutes'!B1116</f>
        <v>43155.208333333336</v>
      </c>
      <c r="B1120" s="2">
        <f>'Données brutes'!C1116*$E$2</f>
        <v>67837</v>
      </c>
      <c r="C1120" s="8">
        <f>'Données brutes'!J1116*Calculatrice!$C$2+'Données brutes'!K1116*Calculatrice!$B$2+'Données brutes'!L1116+'Données brutes'!N1116*Calculatrice!$D$2</f>
        <v>14248</v>
      </c>
      <c r="D1120" s="2">
        <f t="shared" si="88"/>
        <v>-53589</v>
      </c>
      <c r="E1120" s="8">
        <f>IF(ABS(D1120)&lt;'Le jeu'!$E$6*1000,D1120,SIGN(D1120)*'Le jeu'!$E$6*1000)</f>
        <v>0</v>
      </c>
      <c r="F1120" s="8">
        <f t="shared" si="85"/>
        <v>-53589</v>
      </c>
      <c r="G1120" s="28">
        <f>IF(F1120&lt;0,'Le jeu'!$E$7*INT(Calculatrice!F1120/1000),0)</f>
        <v>0</v>
      </c>
      <c r="H1120" s="8">
        <f t="shared" si="86"/>
        <v>-53589</v>
      </c>
      <c r="I1120" s="28"/>
      <c r="J1120" s="2">
        <f t="shared" si="87"/>
        <v>-53589</v>
      </c>
      <c r="K1120" s="28">
        <f t="shared" si="89"/>
        <v>-53589</v>
      </c>
    </row>
    <row r="1121" spans="1:11" x14ac:dyDescent="0.25">
      <c r="A1121" s="3">
        <f>'Données brutes'!A1117+'Données brutes'!B1117</f>
        <v>43155.229166666664</v>
      </c>
      <c r="B1121" s="2">
        <f>'Données brutes'!C1117*$E$2</f>
        <v>68658</v>
      </c>
      <c r="C1121" s="8">
        <f>'Données brutes'!J1117*Calculatrice!$C$2+'Données brutes'!K1117*Calculatrice!$B$2+'Données brutes'!L1117+'Données brutes'!N1117*Calculatrice!$D$2</f>
        <v>14483</v>
      </c>
      <c r="D1121" s="2">
        <f t="shared" si="88"/>
        <v>-54175</v>
      </c>
      <c r="E1121" s="8">
        <f>IF(ABS(D1121)&lt;'Le jeu'!$E$6*1000,D1121,SIGN(D1121)*'Le jeu'!$E$6*1000)</f>
        <v>0</v>
      </c>
      <c r="F1121" s="8">
        <f t="shared" si="85"/>
        <v>-54175</v>
      </c>
      <c r="G1121" s="28">
        <f>IF(F1121&lt;0,'Le jeu'!$E$7*INT(Calculatrice!F1121/1000),0)</f>
        <v>0</v>
      </c>
      <c r="H1121" s="8">
        <f t="shared" si="86"/>
        <v>-54175</v>
      </c>
      <c r="I1121" s="28"/>
      <c r="J1121" s="2">
        <f t="shared" si="87"/>
        <v>-54175</v>
      </c>
      <c r="K1121" s="28">
        <f t="shared" si="89"/>
        <v>-54175</v>
      </c>
    </row>
    <row r="1122" spans="1:11" x14ac:dyDescent="0.25">
      <c r="A1122" s="3">
        <f>'Données brutes'!A1118+'Données brutes'!B1118</f>
        <v>43155.25</v>
      </c>
      <c r="B1122" s="2">
        <f>'Données brutes'!C1118*$E$2</f>
        <v>69348</v>
      </c>
      <c r="C1122" s="8">
        <f>'Données brutes'!J1118*Calculatrice!$C$2+'Données brutes'!K1118*Calculatrice!$B$2+'Données brutes'!L1118+'Données brutes'!N1118*Calculatrice!$D$2</f>
        <v>14679</v>
      </c>
      <c r="D1122" s="2">
        <f t="shared" si="88"/>
        <v>-54669</v>
      </c>
      <c r="E1122" s="8">
        <f>IF(ABS(D1122)&lt;'Le jeu'!$E$6*1000,D1122,SIGN(D1122)*'Le jeu'!$E$6*1000)</f>
        <v>0</v>
      </c>
      <c r="F1122" s="8">
        <f t="shared" si="85"/>
        <v>-54669</v>
      </c>
      <c r="G1122" s="28">
        <f>IF(F1122&lt;0,'Le jeu'!$E$7*INT(Calculatrice!F1122/1000),0)</f>
        <v>0</v>
      </c>
      <c r="H1122" s="8">
        <f t="shared" si="86"/>
        <v>-54669</v>
      </c>
      <c r="I1122" s="28"/>
      <c r="J1122" s="2">
        <f t="shared" si="87"/>
        <v>-54669</v>
      </c>
      <c r="K1122" s="28">
        <f t="shared" si="89"/>
        <v>-54669</v>
      </c>
    </row>
    <row r="1123" spans="1:11" x14ac:dyDescent="0.25">
      <c r="A1123" s="3">
        <f>'Données brutes'!A1119+'Données brutes'!B1119</f>
        <v>43155.270833333336</v>
      </c>
      <c r="B1123" s="2">
        <f>'Données brutes'!C1119*$E$2</f>
        <v>70743</v>
      </c>
      <c r="C1123" s="8">
        <f>'Données brutes'!J1119*Calculatrice!$C$2+'Données brutes'!K1119*Calculatrice!$B$2+'Données brutes'!L1119+'Données brutes'!N1119*Calculatrice!$D$2</f>
        <v>15024</v>
      </c>
      <c r="D1123" s="2">
        <f t="shared" si="88"/>
        <v>-55719</v>
      </c>
      <c r="E1123" s="8">
        <f>IF(ABS(D1123)&lt;'Le jeu'!$E$6*1000,D1123,SIGN(D1123)*'Le jeu'!$E$6*1000)</f>
        <v>0</v>
      </c>
      <c r="F1123" s="8">
        <f t="shared" si="85"/>
        <v>-55719</v>
      </c>
      <c r="G1123" s="28">
        <f>IF(F1123&lt;0,'Le jeu'!$E$7*INT(Calculatrice!F1123/1000),0)</f>
        <v>0</v>
      </c>
      <c r="H1123" s="8">
        <f t="shared" si="86"/>
        <v>-55719</v>
      </c>
      <c r="I1123" s="28"/>
      <c r="J1123" s="2">
        <f t="shared" si="87"/>
        <v>-55719</v>
      </c>
      <c r="K1123" s="28">
        <f t="shared" si="89"/>
        <v>-55719</v>
      </c>
    </row>
    <row r="1124" spans="1:11" x14ac:dyDescent="0.25">
      <c r="A1124" s="3">
        <f>'Données brutes'!A1120+'Données brutes'!B1120</f>
        <v>43155.291666666664</v>
      </c>
      <c r="B1124" s="2">
        <f>'Données brutes'!C1120*$E$2</f>
        <v>71749</v>
      </c>
      <c r="C1124" s="8">
        <f>'Données brutes'!J1120*Calculatrice!$C$2+'Données brutes'!K1120*Calculatrice!$B$2+'Données brutes'!L1120+'Données brutes'!N1120*Calculatrice!$D$2</f>
        <v>15396</v>
      </c>
      <c r="D1124" s="2">
        <f t="shared" si="88"/>
        <v>-56353</v>
      </c>
      <c r="E1124" s="8">
        <f>IF(ABS(D1124)&lt;'Le jeu'!$E$6*1000,D1124,SIGN(D1124)*'Le jeu'!$E$6*1000)</f>
        <v>0</v>
      </c>
      <c r="F1124" s="8">
        <f t="shared" si="85"/>
        <v>-56353</v>
      </c>
      <c r="G1124" s="28">
        <f>IF(F1124&lt;0,'Le jeu'!$E$7*INT(Calculatrice!F1124/1000),0)</f>
        <v>0</v>
      </c>
      <c r="H1124" s="8">
        <f t="shared" si="86"/>
        <v>-56353</v>
      </c>
      <c r="I1124" s="28"/>
      <c r="J1124" s="2">
        <f t="shared" si="87"/>
        <v>-56353</v>
      </c>
      <c r="K1124" s="28">
        <f t="shared" si="89"/>
        <v>-56353</v>
      </c>
    </row>
    <row r="1125" spans="1:11" x14ac:dyDescent="0.25">
      <c r="A1125" s="3">
        <f>'Données brutes'!A1121+'Données brutes'!B1121</f>
        <v>43155.3125</v>
      </c>
      <c r="B1125" s="2">
        <f>'Données brutes'!C1121*$E$2</f>
        <v>72824</v>
      </c>
      <c r="C1125" s="8">
        <f>'Données brutes'!J1121*Calculatrice!$C$2+'Données brutes'!K1121*Calculatrice!$B$2+'Données brutes'!L1121+'Données brutes'!N1121*Calculatrice!$D$2</f>
        <v>16614</v>
      </c>
      <c r="D1125" s="2">
        <f t="shared" si="88"/>
        <v>-56210</v>
      </c>
      <c r="E1125" s="8">
        <f>IF(ABS(D1125)&lt;'Le jeu'!$E$6*1000,D1125,SIGN(D1125)*'Le jeu'!$E$6*1000)</f>
        <v>0</v>
      </c>
      <c r="F1125" s="8">
        <f t="shared" si="85"/>
        <v>-56210</v>
      </c>
      <c r="G1125" s="28">
        <f>IF(F1125&lt;0,'Le jeu'!$E$7*INT(Calculatrice!F1125/1000),0)</f>
        <v>0</v>
      </c>
      <c r="H1125" s="8">
        <f t="shared" si="86"/>
        <v>-56210</v>
      </c>
      <c r="I1125" s="28"/>
      <c r="J1125" s="2">
        <f t="shared" si="87"/>
        <v>-56210</v>
      </c>
      <c r="K1125" s="28">
        <f t="shared" si="89"/>
        <v>-56210</v>
      </c>
    </row>
    <row r="1126" spans="1:11" x14ac:dyDescent="0.25">
      <c r="A1126" s="3">
        <f>'Données brutes'!A1122+'Données brutes'!B1122</f>
        <v>43155.333333333336</v>
      </c>
      <c r="B1126" s="2">
        <f>'Données brutes'!C1122*$E$2</f>
        <v>73335</v>
      </c>
      <c r="C1126" s="8">
        <f>'Données brutes'!J1122*Calculatrice!$C$2+'Données brutes'!K1122*Calculatrice!$B$2+'Données brutes'!L1122+'Données brutes'!N1122*Calculatrice!$D$2</f>
        <v>17048</v>
      </c>
      <c r="D1126" s="2">
        <f t="shared" si="88"/>
        <v>-56287</v>
      </c>
      <c r="E1126" s="8">
        <f>IF(ABS(D1126)&lt;'Le jeu'!$E$6*1000,D1126,SIGN(D1126)*'Le jeu'!$E$6*1000)</f>
        <v>0</v>
      </c>
      <c r="F1126" s="8">
        <f t="shared" si="85"/>
        <v>-56287</v>
      </c>
      <c r="G1126" s="28">
        <f>IF(F1126&lt;0,'Le jeu'!$E$7*INT(Calculatrice!F1126/1000),0)</f>
        <v>0</v>
      </c>
      <c r="H1126" s="8">
        <f t="shared" si="86"/>
        <v>-56287</v>
      </c>
      <c r="I1126" s="28"/>
      <c r="J1126" s="2">
        <f t="shared" si="87"/>
        <v>-56287</v>
      </c>
      <c r="K1126" s="28">
        <f t="shared" si="89"/>
        <v>-56287</v>
      </c>
    </row>
    <row r="1127" spans="1:11" x14ac:dyDescent="0.25">
      <c r="A1127" s="3">
        <f>'Données brutes'!A1123+'Données brutes'!B1123</f>
        <v>43155.354166666664</v>
      </c>
      <c r="B1127" s="2">
        <f>'Données brutes'!C1123*$E$2</f>
        <v>75002</v>
      </c>
      <c r="C1127" s="8">
        <f>'Données brutes'!J1123*Calculatrice!$C$2+'Données brutes'!K1123*Calculatrice!$B$2+'Données brutes'!L1123+'Données brutes'!N1123*Calculatrice!$D$2</f>
        <v>17873</v>
      </c>
      <c r="D1127" s="2">
        <f t="shared" si="88"/>
        <v>-57129</v>
      </c>
      <c r="E1127" s="8">
        <f>IF(ABS(D1127)&lt;'Le jeu'!$E$6*1000,D1127,SIGN(D1127)*'Le jeu'!$E$6*1000)</f>
        <v>0</v>
      </c>
      <c r="F1127" s="8">
        <f t="shared" ref="F1127:F1190" si="90">D1127-E1127</f>
        <v>-57129</v>
      </c>
      <c r="G1127" s="28">
        <f>IF(F1127&lt;0,'Le jeu'!$E$7*INT(Calculatrice!F1127/1000),0)</f>
        <v>0</v>
      </c>
      <c r="H1127" s="8">
        <f t="shared" ref="H1127:H1190" si="91">F1127-G1127</f>
        <v>-57129</v>
      </c>
      <c r="I1127" s="28"/>
      <c r="J1127" s="2">
        <f t="shared" ref="J1127:J1190" si="92">H1127-(I1127-I1128)*1000000/0.5</f>
        <v>-57129</v>
      </c>
      <c r="K1127" s="28">
        <f t="shared" si="89"/>
        <v>-57129</v>
      </c>
    </row>
    <row r="1128" spans="1:11" x14ac:dyDescent="0.25">
      <c r="A1128" s="3">
        <f>'Données brutes'!A1124+'Données brutes'!B1124</f>
        <v>43155.375</v>
      </c>
      <c r="B1128" s="2">
        <f>'Données brutes'!C1124*$E$2</f>
        <v>76428</v>
      </c>
      <c r="C1128" s="8">
        <f>'Données brutes'!J1124*Calculatrice!$C$2+'Données brutes'!K1124*Calculatrice!$B$2+'Données brutes'!L1124+'Données brutes'!N1124*Calculatrice!$D$2</f>
        <v>18821</v>
      </c>
      <c r="D1128" s="2">
        <f t="shared" si="88"/>
        <v>-57607</v>
      </c>
      <c r="E1128" s="8">
        <f>IF(ABS(D1128)&lt;'Le jeu'!$E$6*1000,D1128,SIGN(D1128)*'Le jeu'!$E$6*1000)</f>
        <v>0</v>
      </c>
      <c r="F1128" s="8">
        <f t="shared" si="90"/>
        <v>-57607</v>
      </c>
      <c r="G1128" s="28">
        <f>IF(F1128&lt;0,'Le jeu'!$E$7*INT(Calculatrice!F1128/1000),0)</f>
        <v>0</v>
      </c>
      <c r="H1128" s="8">
        <f t="shared" si="91"/>
        <v>-57607</v>
      </c>
      <c r="I1128" s="28"/>
      <c r="J1128" s="2">
        <f t="shared" si="92"/>
        <v>-57607</v>
      </c>
      <c r="K1128" s="28">
        <f t="shared" si="89"/>
        <v>-57607</v>
      </c>
    </row>
    <row r="1129" spans="1:11" x14ac:dyDescent="0.25">
      <c r="A1129" s="3">
        <f>'Données brutes'!A1125+'Données brutes'!B1125</f>
        <v>43155.395833333336</v>
      </c>
      <c r="B1129" s="2">
        <f>'Données brutes'!C1125*$E$2</f>
        <v>77416</v>
      </c>
      <c r="C1129" s="8">
        <f>'Données brutes'!J1125*Calculatrice!$C$2+'Données brutes'!K1125*Calculatrice!$B$2+'Données brutes'!L1125+'Données brutes'!N1125*Calculatrice!$D$2</f>
        <v>20118</v>
      </c>
      <c r="D1129" s="2">
        <f t="shared" si="88"/>
        <v>-57298</v>
      </c>
      <c r="E1129" s="8">
        <f>IF(ABS(D1129)&lt;'Le jeu'!$E$6*1000,D1129,SIGN(D1129)*'Le jeu'!$E$6*1000)</f>
        <v>0</v>
      </c>
      <c r="F1129" s="8">
        <f t="shared" si="90"/>
        <v>-57298</v>
      </c>
      <c r="G1129" s="28">
        <f>IF(F1129&lt;0,'Le jeu'!$E$7*INT(Calculatrice!F1129/1000),0)</f>
        <v>0</v>
      </c>
      <c r="H1129" s="8">
        <f t="shared" si="91"/>
        <v>-57298</v>
      </c>
      <c r="I1129" s="28"/>
      <c r="J1129" s="2">
        <f t="shared" si="92"/>
        <v>-57298</v>
      </c>
      <c r="K1129" s="28">
        <f t="shared" si="89"/>
        <v>-57298</v>
      </c>
    </row>
    <row r="1130" spans="1:11" x14ac:dyDescent="0.25">
      <c r="A1130" s="3">
        <f>'Données brutes'!A1126+'Données brutes'!B1126</f>
        <v>43155.416666666664</v>
      </c>
      <c r="B1130" s="2">
        <f>'Données brutes'!C1126*$E$2</f>
        <v>77674</v>
      </c>
      <c r="C1130" s="8">
        <f>'Données brutes'!J1126*Calculatrice!$C$2+'Données brutes'!K1126*Calculatrice!$B$2+'Données brutes'!L1126+'Données brutes'!N1126*Calculatrice!$D$2</f>
        <v>20753</v>
      </c>
      <c r="D1130" s="2">
        <f t="shared" si="88"/>
        <v>-56921</v>
      </c>
      <c r="E1130" s="8">
        <f>IF(ABS(D1130)&lt;'Le jeu'!$E$6*1000,D1130,SIGN(D1130)*'Le jeu'!$E$6*1000)</f>
        <v>0</v>
      </c>
      <c r="F1130" s="8">
        <f t="shared" si="90"/>
        <v>-56921</v>
      </c>
      <c r="G1130" s="28">
        <f>IF(F1130&lt;0,'Le jeu'!$E$7*INT(Calculatrice!F1130/1000),0)</f>
        <v>0</v>
      </c>
      <c r="H1130" s="8">
        <f t="shared" si="91"/>
        <v>-56921</v>
      </c>
      <c r="I1130" s="28"/>
      <c r="J1130" s="2">
        <f t="shared" si="92"/>
        <v>-56921</v>
      </c>
      <c r="K1130" s="28">
        <f t="shared" si="89"/>
        <v>-56921</v>
      </c>
    </row>
    <row r="1131" spans="1:11" x14ac:dyDescent="0.25">
      <c r="A1131" s="3">
        <f>'Données brutes'!A1127+'Données brutes'!B1127</f>
        <v>43155.4375</v>
      </c>
      <c r="B1131" s="2">
        <f>'Données brutes'!C1127*$E$2</f>
        <v>77326</v>
      </c>
      <c r="C1131" s="8">
        <f>'Données brutes'!J1127*Calculatrice!$C$2+'Données brutes'!K1127*Calculatrice!$B$2+'Données brutes'!L1127+'Données brutes'!N1127*Calculatrice!$D$2</f>
        <v>22385</v>
      </c>
      <c r="D1131" s="2">
        <f t="shared" si="88"/>
        <v>-54941</v>
      </c>
      <c r="E1131" s="8">
        <f>IF(ABS(D1131)&lt;'Le jeu'!$E$6*1000,D1131,SIGN(D1131)*'Le jeu'!$E$6*1000)</f>
        <v>0</v>
      </c>
      <c r="F1131" s="8">
        <f t="shared" si="90"/>
        <v>-54941</v>
      </c>
      <c r="G1131" s="28">
        <f>IF(F1131&lt;0,'Le jeu'!$E$7*INT(Calculatrice!F1131/1000),0)</f>
        <v>0</v>
      </c>
      <c r="H1131" s="8">
        <f t="shared" si="91"/>
        <v>-54941</v>
      </c>
      <c r="I1131" s="28"/>
      <c r="J1131" s="2">
        <f t="shared" si="92"/>
        <v>-54941</v>
      </c>
      <c r="K1131" s="28">
        <f t="shared" si="89"/>
        <v>-54941</v>
      </c>
    </row>
    <row r="1132" spans="1:11" x14ac:dyDescent="0.25">
      <c r="A1132" s="3">
        <f>'Données brutes'!A1128+'Données brutes'!B1128</f>
        <v>43155.458333333336</v>
      </c>
      <c r="B1132" s="2">
        <f>'Données brutes'!C1128*$E$2</f>
        <v>76718</v>
      </c>
      <c r="C1132" s="8">
        <f>'Données brutes'!J1128*Calculatrice!$C$2+'Données brutes'!K1128*Calculatrice!$B$2+'Données brutes'!L1128+'Données brutes'!N1128*Calculatrice!$D$2</f>
        <v>22335</v>
      </c>
      <c r="D1132" s="2">
        <f t="shared" si="88"/>
        <v>-54383</v>
      </c>
      <c r="E1132" s="8">
        <f>IF(ABS(D1132)&lt;'Le jeu'!$E$6*1000,D1132,SIGN(D1132)*'Le jeu'!$E$6*1000)</f>
        <v>0</v>
      </c>
      <c r="F1132" s="8">
        <f t="shared" si="90"/>
        <v>-54383</v>
      </c>
      <c r="G1132" s="28">
        <f>IF(F1132&lt;0,'Le jeu'!$E$7*INT(Calculatrice!F1132/1000),0)</f>
        <v>0</v>
      </c>
      <c r="H1132" s="8">
        <f t="shared" si="91"/>
        <v>-54383</v>
      </c>
      <c r="I1132" s="28"/>
      <c r="J1132" s="2">
        <f t="shared" si="92"/>
        <v>-54383</v>
      </c>
      <c r="K1132" s="28">
        <f t="shared" si="89"/>
        <v>-54383</v>
      </c>
    </row>
    <row r="1133" spans="1:11" x14ac:dyDescent="0.25">
      <c r="A1133" s="3">
        <f>'Données brutes'!A1129+'Données brutes'!B1129</f>
        <v>43155.479166666664</v>
      </c>
      <c r="B1133" s="2">
        <f>'Données brutes'!C1129*$E$2</f>
        <v>76440</v>
      </c>
      <c r="C1133" s="8">
        <f>'Données brutes'!J1129*Calculatrice!$C$2+'Données brutes'!K1129*Calculatrice!$B$2+'Données brutes'!L1129+'Données brutes'!N1129*Calculatrice!$D$2</f>
        <v>22553</v>
      </c>
      <c r="D1133" s="2">
        <f t="shared" si="88"/>
        <v>-53887</v>
      </c>
      <c r="E1133" s="8">
        <f>IF(ABS(D1133)&lt;'Le jeu'!$E$6*1000,D1133,SIGN(D1133)*'Le jeu'!$E$6*1000)</f>
        <v>0</v>
      </c>
      <c r="F1133" s="8">
        <f t="shared" si="90"/>
        <v>-53887</v>
      </c>
      <c r="G1133" s="28">
        <f>IF(F1133&lt;0,'Le jeu'!$E$7*INT(Calculatrice!F1133/1000),0)</f>
        <v>0</v>
      </c>
      <c r="H1133" s="8">
        <f t="shared" si="91"/>
        <v>-53887</v>
      </c>
      <c r="I1133" s="28"/>
      <c r="J1133" s="2">
        <f t="shared" si="92"/>
        <v>-53887</v>
      </c>
      <c r="K1133" s="28">
        <f t="shared" si="89"/>
        <v>-53887</v>
      </c>
    </row>
    <row r="1134" spans="1:11" x14ac:dyDescent="0.25">
      <c r="A1134" s="3">
        <f>'Données brutes'!A1130+'Données brutes'!B1130</f>
        <v>43155.5</v>
      </c>
      <c r="B1134" s="2">
        <f>'Données brutes'!C1130*$E$2</f>
        <v>76262</v>
      </c>
      <c r="C1134" s="8">
        <f>'Données brutes'!J1130*Calculatrice!$C$2+'Données brutes'!K1130*Calculatrice!$B$2+'Données brutes'!L1130+'Données brutes'!N1130*Calculatrice!$D$2</f>
        <v>22522</v>
      </c>
      <c r="D1134" s="2">
        <f t="shared" si="88"/>
        <v>-53740</v>
      </c>
      <c r="E1134" s="8">
        <f>IF(ABS(D1134)&lt;'Le jeu'!$E$6*1000,D1134,SIGN(D1134)*'Le jeu'!$E$6*1000)</f>
        <v>0</v>
      </c>
      <c r="F1134" s="8">
        <f t="shared" si="90"/>
        <v>-53740</v>
      </c>
      <c r="G1134" s="28">
        <f>IF(F1134&lt;0,'Le jeu'!$E$7*INT(Calculatrice!F1134/1000),0)</f>
        <v>0</v>
      </c>
      <c r="H1134" s="8">
        <f t="shared" si="91"/>
        <v>-53740</v>
      </c>
      <c r="I1134" s="28"/>
      <c r="J1134" s="2">
        <f t="shared" si="92"/>
        <v>-53740</v>
      </c>
      <c r="K1134" s="28">
        <f t="shared" si="89"/>
        <v>-53740</v>
      </c>
    </row>
    <row r="1135" spans="1:11" x14ac:dyDescent="0.25">
      <c r="A1135" s="3">
        <f>'Données brutes'!A1131+'Données brutes'!B1131</f>
        <v>43155.520833333336</v>
      </c>
      <c r="B1135" s="2">
        <f>'Données brutes'!C1131*$E$2</f>
        <v>76307</v>
      </c>
      <c r="C1135" s="8">
        <f>'Données brutes'!J1131*Calculatrice!$C$2+'Données brutes'!K1131*Calculatrice!$B$2+'Données brutes'!L1131+'Données brutes'!N1131*Calculatrice!$D$2</f>
        <v>22339</v>
      </c>
      <c r="D1135" s="2">
        <f t="shared" si="88"/>
        <v>-53968</v>
      </c>
      <c r="E1135" s="8">
        <f>IF(ABS(D1135)&lt;'Le jeu'!$E$6*1000,D1135,SIGN(D1135)*'Le jeu'!$E$6*1000)</f>
        <v>0</v>
      </c>
      <c r="F1135" s="8">
        <f t="shared" si="90"/>
        <v>-53968</v>
      </c>
      <c r="G1135" s="28">
        <f>IF(F1135&lt;0,'Le jeu'!$E$7*INT(Calculatrice!F1135/1000),0)</f>
        <v>0</v>
      </c>
      <c r="H1135" s="8">
        <f t="shared" si="91"/>
        <v>-53968</v>
      </c>
      <c r="I1135" s="28"/>
      <c r="J1135" s="2">
        <f t="shared" si="92"/>
        <v>-53968</v>
      </c>
      <c r="K1135" s="28">
        <f t="shared" si="89"/>
        <v>-53968</v>
      </c>
    </row>
    <row r="1136" spans="1:11" x14ac:dyDescent="0.25">
      <c r="A1136" s="3">
        <f>'Données brutes'!A1132+'Données brutes'!B1132</f>
        <v>43155.541666666664</v>
      </c>
      <c r="B1136" s="2">
        <f>'Données brutes'!C1132*$E$2</f>
        <v>76337</v>
      </c>
      <c r="C1136" s="8">
        <f>'Données brutes'!J1132*Calculatrice!$C$2+'Données brutes'!K1132*Calculatrice!$B$2+'Données brutes'!L1132+'Données brutes'!N1132*Calculatrice!$D$2</f>
        <v>22630</v>
      </c>
      <c r="D1136" s="2">
        <f t="shared" si="88"/>
        <v>-53707</v>
      </c>
      <c r="E1136" s="8">
        <f>IF(ABS(D1136)&lt;'Le jeu'!$E$6*1000,D1136,SIGN(D1136)*'Le jeu'!$E$6*1000)</f>
        <v>0</v>
      </c>
      <c r="F1136" s="8">
        <f t="shared" si="90"/>
        <v>-53707</v>
      </c>
      <c r="G1136" s="28">
        <f>IF(F1136&lt;0,'Le jeu'!$E$7*INT(Calculatrice!F1136/1000),0)</f>
        <v>0</v>
      </c>
      <c r="H1136" s="8">
        <f t="shared" si="91"/>
        <v>-53707</v>
      </c>
      <c r="I1136" s="28"/>
      <c r="J1136" s="2">
        <f t="shared" si="92"/>
        <v>-53707</v>
      </c>
      <c r="K1136" s="28">
        <f t="shared" si="89"/>
        <v>-53707</v>
      </c>
    </row>
    <row r="1137" spans="1:11" x14ac:dyDescent="0.25">
      <c r="A1137" s="3">
        <f>'Données brutes'!A1133+'Données brutes'!B1133</f>
        <v>43155.5625</v>
      </c>
      <c r="B1137" s="2">
        <f>'Données brutes'!C1133*$E$2</f>
        <v>74232</v>
      </c>
      <c r="C1137" s="8">
        <f>'Données brutes'!J1133*Calculatrice!$C$2+'Données brutes'!K1133*Calculatrice!$B$2+'Données brutes'!L1133+'Données brutes'!N1133*Calculatrice!$D$2</f>
        <v>21803</v>
      </c>
      <c r="D1137" s="2">
        <f t="shared" si="88"/>
        <v>-52429</v>
      </c>
      <c r="E1137" s="8">
        <f>IF(ABS(D1137)&lt;'Le jeu'!$E$6*1000,D1137,SIGN(D1137)*'Le jeu'!$E$6*1000)</f>
        <v>0</v>
      </c>
      <c r="F1137" s="8">
        <f t="shared" si="90"/>
        <v>-52429</v>
      </c>
      <c r="G1137" s="28">
        <f>IF(F1137&lt;0,'Le jeu'!$E$7*INT(Calculatrice!F1137/1000),0)</f>
        <v>0</v>
      </c>
      <c r="H1137" s="8">
        <f t="shared" si="91"/>
        <v>-52429</v>
      </c>
      <c r="I1137" s="28"/>
      <c r="J1137" s="2">
        <f t="shared" si="92"/>
        <v>-52429</v>
      </c>
      <c r="K1137" s="28">
        <f t="shared" si="89"/>
        <v>-52429</v>
      </c>
    </row>
    <row r="1138" spans="1:11" x14ac:dyDescent="0.25">
      <c r="A1138" s="3">
        <f>'Données brutes'!A1134+'Données brutes'!B1134</f>
        <v>43155.583333333336</v>
      </c>
      <c r="B1138" s="2">
        <f>'Données brutes'!C1134*$E$2</f>
        <v>72362</v>
      </c>
      <c r="C1138" s="8">
        <f>'Données brutes'!J1134*Calculatrice!$C$2+'Données brutes'!K1134*Calculatrice!$B$2+'Données brutes'!L1134+'Données brutes'!N1134*Calculatrice!$D$2</f>
        <v>20440</v>
      </c>
      <c r="D1138" s="2">
        <f t="shared" si="88"/>
        <v>-51922</v>
      </c>
      <c r="E1138" s="8">
        <f>IF(ABS(D1138)&lt;'Le jeu'!$E$6*1000,D1138,SIGN(D1138)*'Le jeu'!$E$6*1000)</f>
        <v>0</v>
      </c>
      <c r="F1138" s="8">
        <f t="shared" si="90"/>
        <v>-51922</v>
      </c>
      <c r="G1138" s="28">
        <f>IF(F1138&lt;0,'Le jeu'!$E$7*INT(Calculatrice!F1138/1000),0)</f>
        <v>0</v>
      </c>
      <c r="H1138" s="8">
        <f t="shared" si="91"/>
        <v>-51922</v>
      </c>
      <c r="I1138" s="28"/>
      <c r="J1138" s="2">
        <f t="shared" si="92"/>
        <v>-51922</v>
      </c>
      <c r="K1138" s="28">
        <f t="shared" si="89"/>
        <v>-51922</v>
      </c>
    </row>
    <row r="1139" spans="1:11" x14ac:dyDescent="0.25">
      <c r="A1139" s="3">
        <f>'Données brutes'!A1135+'Données brutes'!B1135</f>
        <v>43155.604166666664</v>
      </c>
      <c r="B1139" s="2">
        <f>'Données brutes'!C1135*$E$2</f>
        <v>71076</v>
      </c>
      <c r="C1139" s="8">
        <f>'Données brutes'!J1135*Calculatrice!$C$2+'Données brutes'!K1135*Calculatrice!$B$2+'Données brutes'!L1135+'Données brutes'!N1135*Calculatrice!$D$2</f>
        <v>19765</v>
      </c>
      <c r="D1139" s="2">
        <f t="shared" si="88"/>
        <v>-51311</v>
      </c>
      <c r="E1139" s="8">
        <f>IF(ABS(D1139)&lt;'Le jeu'!$E$6*1000,D1139,SIGN(D1139)*'Le jeu'!$E$6*1000)</f>
        <v>0</v>
      </c>
      <c r="F1139" s="8">
        <f t="shared" si="90"/>
        <v>-51311</v>
      </c>
      <c r="G1139" s="28">
        <f>IF(F1139&lt;0,'Le jeu'!$E$7*INT(Calculatrice!F1139/1000),0)</f>
        <v>0</v>
      </c>
      <c r="H1139" s="8">
        <f t="shared" si="91"/>
        <v>-51311</v>
      </c>
      <c r="I1139" s="28"/>
      <c r="J1139" s="2">
        <f t="shared" si="92"/>
        <v>-51311</v>
      </c>
      <c r="K1139" s="28">
        <f t="shared" si="89"/>
        <v>-51311</v>
      </c>
    </row>
    <row r="1140" spans="1:11" x14ac:dyDescent="0.25">
      <c r="A1140" s="3">
        <f>'Données brutes'!A1136+'Données brutes'!B1136</f>
        <v>43155.625</v>
      </c>
      <c r="B1140" s="2">
        <f>'Données brutes'!C1136*$E$2</f>
        <v>69207</v>
      </c>
      <c r="C1140" s="8">
        <f>'Données brutes'!J1136*Calculatrice!$C$2+'Données brutes'!K1136*Calculatrice!$B$2+'Données brutes'!L1136+'Données brutes'!N1136*Calculatrice!$D$2</f>
        <v>19233</v>
      </c>
      <c r="D1140" s="2">
        <f t="shared" si="88"/>
        <v>-49974</v>
      </c>
      <c r="E1140" s="8">
        <f>IF(ABS(D1140)&lt;'Le jeu'!$E$6*1000,D1140,SIGN(D1140)*'Le jeu'!$E$6*1000)</f>
        <v>0</v>
      </c>
      <c r="F1140" s="8">
        <f t="shared" si="90"/>
        <v>-49974</v>
      </c>
      <c r="G1140" s="28">
        <f>IF(F1140&lt;0,'Le jeu'!$E$7*INT(Calculatrice!F1140/1000),0)</f>
        <v>0</v>
      </c>
      <c r="H1140" s="8">
        <f t="shared" si="91"/>
        <v>-49974</v>
      </c>
      <c r="I1140" s="28"/>
      <c r="J1140" s="2">
        <f t="shared" si="92"/>
        <v>-49974</v>
      </c>
      <c r="K1140" s="28">
        <f t="shared" si="89"/>
        <v>-49974</v>
      </c>
    </row>
    <row r="1141" spans="1:11" x14ac:dyDescent="0.25">
      <c r="A1141" s="3">
        <f>'Données brutes'!A1137+'Données brutes'!B1137</f>
        <v>43155.645833333336</v>
      </c>
      <c r="B1141" s="2">
        <f>'Données brutes'!C1137*$E$2</f>
        <v>68246</v>
      </c>
      <c r="C1141" s="8">
        <f>'Données brutes'!J1137*Calculatrice!$C$2+'Données brutes'!K1137*Calculatrice!$B$2+'Données brutes'!L1137+'Données brutes'!N1137*Calculatrice!$D$2</f>
        <v>19074</v>
      </c>
      <c r="D1141" s="2">
        <f t="shared" si="88"/>
        <v>-49172</v>
      </c>
      <c r="E1141" s="8">
        <f>IF(ABS(D1141)&lt;'Le jeu'!$E$6*1000,D1141,SIGN(D1141)*'Le jeu'!$E$6*1000)</f>
        <v>0</v>
      </c>
      <c r="F1141" s="8">
        <f t="shared" si="90"/>
        <v>-49172</v>
      </c>
      <c r="G1141" s="28">
        <f>IF(F1141&lt;0,'Le jeu'!$E$7*INT(Calculatrice!F1141/1000),0)</f>
        <v>0</v>
      </c>
      <c r="H1141" s="8">
        <f t="shared" si="91"/>
        <v>-49172</v>
      </c>
      <c r="I1141" s="28"/>
      <c r="J1141" s="2">
        <f t="shared" si="92"/>
        <v>-49172</v>
      </c>
      <c r="K1141" s="28">
        <f t="shared" si="89"/>
        <v>-49172</v>
      </c>
    </row>
    <row r="1142" spans="1:11" x14ac:dyDescent="0.25">
      <c r="A1142" s="3">
        <f>'Données brutes'!A1138+'Données brutes'!B1138</f>
        <v>43155.666666666664</v>
      </c>
      <c r="B1142" s="2">
        <f>'Données brutes'!C1138*$E$2</f>
        <v>67528</v>
      </c>
      <c r="C1142" s="8">
        <f>'Données brutes'!J1138*Calculatrice!$C$2+'Données brutes'!K1138*Calculatrice!$B$2+'Données brutes'!L1138+'Données brutes'!N1138*Calculatrice!$D$2</f>
        <v>18791</v>
      </c>
      <c r="D1142" s="2">
        <f t="shared" si="88"/>
        <v>-48737</v>
      </c>
      <c r="E1142" s="8">
        <f>IF(ABS(D1142)&lt;'Le jeu'!$E$6*1000,D1142,SIGN(D1142)*'Le jeu'!$E$6*1000)</f>
        <v>0</v>
      </c>
      <c r="F1142" s="8">
        <f t="shared" si="90"/>
        <v>-48737</v>
      </c>
      <c r="G1142" s="28">
        <f>IF(F1142&lt;0,'Le jeu'!$E$7*INT(Calculatrice!F1142/1000),0)</f>
        <v>0</v>
      </c>
      <c r="H1142" s="8">
        <f t="shared" si="91"/>
        <v>-48737</v>
      </c>
      <c r="I1142" s="28"/>
      <c r="J1142" s="2">
        <f t="shared" si="92"/>
        <v>-48737</v>
      </c>
      <c r="K1142" s="28">
        <f t="shared" si="89"/>
        <v>-48737</v>
      </c>
    </row>
    <row r="1143" spans="1:11" x14ac:dyDescent="0.25">
      <c r="A1143" s="3">
        <f>'Données brutes'!A1139+'Données brutes'!B1139</f>
        <v>43155.6875</v>
      </c>
      <c r="B1143" s="2">
        <f>'Données brutes'!C1139*$E$2</f>
        <v>67010</v>
      </c>
      <c r="C1143" s="8">
        <f>'Données brutes'!J1139*Calculatrice!$C$2+'Données brutes'!K1139*Calculatrice!$B$2+'Données brutes'!L1139+'Données brutes'!N1139*Calculatrice!$D$2</f>
        <v>17846</v>
      </c>
      <c r="D1143" s="2">
        <f t="shared" si="88"/>
        <v>-49164</v>
      </c>
      <c r="E1143" s="8">
        <f>IF(ABS(D1143)&lt;'Le jeu'!$E$6*1000,D1143,SIGN(D1143)*'Le jeu'!$E$6*1000)</f>
        <v>0</v>
      </c>
      <c r="F1143" s="8">
        <f t="shared" si="90"/>
        <v>-49164</v>
      </c>
      <c r="G1143" s="28">
        <f>IF(F1143&lt;0,'Le jeu'!$E$7*INT(Calculatrice!F1143/1000),0)</f>
        <v>0</v>
      </c>
      <c r="H1143" s="8">
        <f t="shared" si="91"/>
        <v>-49164</v>
      </c>
      <c r="I1143" s="28"/>
      <c r="J1143" s="2">
        <f t="shared" si="92"/>
        <v>-49164</v>
      </c>
      <c r="K1143" s="28">
        <f t="shared" si="89"/>
        <v>-49164</v>
      </c>
    </row>
    <row r="1144" spans="1:11" x14ac:dyDescent="0.25">
      <c r="A1144" s="3">
        <f>'Données brutes'!A1140+'Données brutes'!B1140</f>
        <v>43155.708333333336</v>
      </c>
      <c r="B1144" s="2">
        <f>'Données brutes'!C1140*$E$2</f>
        <v>66757</v>
      </c>
      <c r="C1144" s="8">
        <f>'Données brutes'!J1140*Calculatrice!$C$2+'Données brutes'!K1140*Calculatrice!$B$2+'Données brutes'!L1140+'Données brutes'!N1140*Calculatrice!$D$2</f>
        <v>17427</v>
      </c>
      <c r="D1144" s="2">
        <f t="shared" si="88"/>
        <v>-49330</v>
      </c>
      <c r="E1144" s="8">
        <f>IF(ABS(D1144)&lt;'Le jeu'!$E$6*1000,D1144,SIGN(D1144)*'Le jeu'!$E$6*1000)</f>
        <v>0</v>
      </c>
      <c r="F1144" s="8">
        <f t="shared" si="90"/>
        <v>-49330</v>
      </c>
      <c r="G1144" s="28">
        <f>IF(F1144&lt;0,'Le jeu'!$E$7*INT(Calculatrice!F1144/1000),0)</f>
        <v>0</v>
      </c>
      <c r="H1144" s="8">
        <f t="shared" si="91"/>
        <v>-49330</v>
      </c>
      <c r="I1144" s="28"/>
      <c r="J1144" s="2">
        <f t="shared" si="92"/>
        <v>-49330</v>
      </c>
      <c r="K1144" s="28">
        <f t="shared" si="89"/>
        <v>-49330</v>
      </c>
    </row>
    <row r="1145" spans="1:11" x14ac:dyDescent="0.25">
      <c r="A1145" s="3">
        <f>'Données brutes'!A1141+'Données brutes'!B1141</f>
        <v>43155.729166666664</v>
      </c>
      <c r="B1145" s="2">
        <f>'Données brutes'!C1141*$E$2</f>
        <v>67337</v>
      </c>
      <c r="C1145" s="8">
        <f>'Données brutes'!J1141*Calculatrice!$C$2+'Données brutes'!K1141*Calculatrice!$B$2+'Données brutes'!L1141+'Données brutes'!N1141*Calculatrice!$D$2</f>
        <v>16867</v>
      </c>
      <c r="D1145" s="2">
        <f t="shared" si="88"/>
        <v>-50470</v>
      </c>
      <c r="E1145" s="8">
        <f>IF(ABS(D1145)&lt;'Le jeu'!$E$6*1000,D1145,SIGN(D1145)*'Le jeu'!$E$6*1000)</f>
        <v>0</v>
      </c>
      <c r="F1145" s="8">
        <f t="shared" si="90"/>
        <v>-50470</v>
      </c>
      <c r="G1145" s="28">
        <f>IF(F1145&lt;0,'Le jeu'!$E$7*INT(Calculatrice!F1145/1000),0)</f>
        <v>0</v>
      </c>
      <c r="H1145" s="8">
        <f t="shared" si="91"/>
        <v>-50470</v>
      </c>
      <c r="I1145" s="28"/>
      <c r="J1145" s="2">
        <f t="shared" si="92"/>
        <v>-50470</v>
      </c>
      <c r="K1145" s="28">
        <f t="shared" si="89"/>
        <v>-50470</v>
      </c>
    </row>
    <row r="1146" spans="1:11" x14ac:dyDescent="0.25">
      <c r="A1146" s="3">
        <f>'Données brutes'!A1142+'Données brutes'!B1142</f>
        <v>43155.75</v>
      </c>
      <c r="B1146" s="2">
        <f>'Données brutes'!C1142*$E$2</f>
        <v>68686</v>
      </c>
      <c r="C1146" s="8">
        <f>'Données brutes'!J1142*Calculatrice!$C$2+'Données brutes'!K1142*Calculatrice!$B$2+'Données brutes'!L1142+'Données brutes'!N1142*Calculatrice!$D$2</f>
        <v>16560</v>
      </c>
      <c r="D1146" s="2">
        <f t="shared" si="88"/>
        <v>-52126</v>
      </c>
      <c r="E1146" s="8">
        <f>IF(ABS(D1146)&lt;'Le jeu'!$E$6*1000,D1146,SIGN(D1146)*'Le jeu'!$E$6*1000)</f>
        <v>0</v>
      </c>
      <c r="F1146" s="8">
        <f t="shared" si="90"/>
        <v>-52126</v>
      </c>
      <c r="G1146" s="28">
        <f>IF(F1146&lt;0,'Le jeu'!$E$7*INT(Calculatrice!F1146/1000),0)</f>
        <v>0</v>
      </c>
      <c r="H1146" s="8">
        <f t="shared" si="91"/>
        <v>-52126</v>
      </c>
      <c r="I1146" s="28"/>
      <c r="J1146" s="2">
        <f t="shared" si="92"/>
        <v>-52126</v>
      </c>
      <c r="K1146" s="28">
        <f t="shared" si="89"/>
        <v>-52126</v>
      </c>
    </row>
    <row r="1147" spans="1:11" x14ac:dyDescent="0.25">
      <c r="A1147" s="3">
        <f>'Données brutes'!A1143+'Données brutes'!B1143</f>
        <v>43155.770833333336</v>
      </c>
      <c r="B1147" s="2">
        <f>'Données brutes'!C1143*$E$2</f>
        <v>71469</v>
      </c>
      <c r="C1147" s="8">
        <f>'Données brutes'!J1143*Calculatrice!$C$2+'Données brutes'!K1143*Calculatrice!$B$2+'Données brutes'!L1143+'Données brutes'!N1143*Calculatrice!$D$2</f>
        <v>17860</v>
      </c>
      <c r="D1147" s="2">
        <f t="shared" si="88"/>
        <v>-53609</v>
      </c>
      <c r="E1147" s="8">
        <f>IF(ABS(D1147)&lt;'Le jeu'!$E$6*1000,D1147,SIGN(D1147)*'Le jeu'!$E$6*1000)</f>
        <v>0</v>
      </c>
      <c r="F1147" s="8">
        <f t="shared" si="90"/>
        <v>-53609</v>
      </c>
      <c r="G1147" s="28">
        <f>IF(F1147&lt;0,'Le jeu'!$E$7*INT(Calculatrice!F1147/1000),0)</f>
        <v>0</v>
      </c>
      <c r="H1147" s="8">
        <f t="shared" si="91"/>
        <v>-53609</v>
      </c>
      <c r="I1147" s="28"/>
      <c r="J1147" s="2">
        <f t="shared" si="92"/>
        <v>-53609</v>
      </c>
      <c r="K1147" s="28">
        <f t="shared" si="89"/>
        <v>-53609</v>
      </c>
    </row>
    <row r="1148" spans="1:11" x14ac:dyDescent="0.25">
      <c r="A1148" s="3">
        <f>'Données brutes'!A1144+'Données brutes'!B1144</f>
        <v>43155.791666666664</v>
      </c>
      <c r="B1148" s="2">
        <f>'Données brutes'!C1144*$E$2</f>
        <v>75610</v>
      </c>
      <c r="C1148" s="8">
        <f>'Données brutes'!J1144*Calculatrice!$C$2+'Données brutes'!K1144*Calculatrice!$B$2+'Données brutes'!L1144+'Données brutes'!N1144*Calculatrice!$D$2</f>
        <v>21025</v>
      </c>
      <c r="D1148" s="2">
        <f t="shared" si="88"/>
        <v>-54585</v>
      </c>
      <c r="E1148" s="8">
        <f>IF(ABS(D1148)&lt;'Le jeu'!$E$6*1000,D1148,SIGN(D1148)*'Le jeu'!$E$6*1000)</f>
        <v>0</v>
      </c>
      <c r="F1148" s="8">
        <f t="shared" si="90"/>
        <v>-54585</v>
      </c>
      <c r="G1148" s="28">
        <f>IF(F1148&lt;0,'Le jeu'!$E$7*INT(Calculatrice!F1148/1000),0)</f>
        <v>0</v>
      </c>
      <c r="H1148" s="8">
        <f t="shared" si="91"/>
        <v>-54585</v>
      </c>
      <c r="I1148" s="28"/>
      <c r="J1148" s="2">
        <f t="shared" si="92"/>
        <v>-54585</v>
      </c>
      <c r="K1148" s="28">
        <f t="shared" si="89"/>
        <v>-54585</v>
      </c>
    </row>
    <row r="1149" spans="1:11" x14ac:dyDescent="0.25">
      <c r="A1149" s="3">
        <f>'Données brutes'!A1145+'Données brutes'!B1145</f>
        <v>43155.8125</v>
      </c>
      <c r="B1149" s="2">
        <f>'Données brutes'!C1145*$E$2</f>
        <v>76699</v>
      </c>
      <c r="C1149" s="8">
        <f>'Données brutes'!J1145*Calculatrice!$C$2+'Données brutes'!K1145*Calculatrice!$B$2+'Données brutes'!L1145+'Données brutes'!N1145*Calculatrice!$D$2</f>
        <v>22593</v>
      </c>
      <c r="D1149" s="2">
        <f t="shared" si="88"/>
        <v>-54106</v>
      </c>
      <c r="E1149" s="8">
        <f>IF(ABS(D1149)&lt;'Le jeu'!$E$6*1000,D1149,SIGN(D1149)*'Le jeu'!$E$6*1000)</f>
        <v>0</v>
      </c>
      <c r="F1149" s="8">
        <f t="shared" si="90"/>
        <v>-54106</v>
      </c>
      <c r="G1149" s="28">
        <f>IF(F1149&lt;0,'Le jeu'!$E$7*INT(Calculatrice!F1149/1000),0)</f>
        <v>0</v>
      </c>
      <c r="H1149" s="8">
        <f t="shared" si="91"/>
        <v>-54106</v>
      </c>
      <c r="I1149" s="28"/>
      <c r="J1149" s="2">
        <f t="shared" si="92"/>
        <v>-54106</v>
      </c>
      <c r="K1149" s="28">
        <f t="shared" si="89"/>
        <v>-54106</v>
      </c>
    </row>
    <row r="1150" spans="1:11" x14ac:dyDescent="0.25">
      <c r="A1150" s="3">
        <f>'Données brutes'!A1146+'Données brutes'!B1146</f>
        <v>43155.833333333336</v>
      </c>
      <c r="B1150" s="2">
        <f>'Données brutes'!C1146*$E$2</f>
        <v>76063</v>
      </c>
      <c r="C1150" s="8">
        <f>'Données brutes'!J1146*Calculatrice!$C$2+'Données brutes'!K1146*Calculatrice!$B$2+'Données brutes'!L1146+'Données brutes'!N1146*Calculatrice!$D$2</f>
        <v>22543</v>
      </c>
      <c r="D1150" s="2">
        <f t="shared" si="88"/>
        <v>-53520</v>
      </c>
      <c r="E1150" s="8">
        <f>IF(ABS(D1150)&lt;'Le jeu'!$E$6*1000,D1150,SIGN(D1150)*'Le jeu'!$E$6*1000)</f>
        <v>0</v>
      </c>
      <c r="F1150" s="8">
        <f t="shared" si="90"/>
        <v>-53520</v>
      </c>
      <c r="G1150" s="28">
        <f>IF(F1150&lt;0,'Le jeu'!$E$7*INT(Calculatrice!F1150/1000),0)</f>
        <v>0</v>
      </c>
      <c r="H1150" s="8">
        <f t="shared" si="91"/>
        <v>-53520</v>
      </c>
      <c r="I1150" s="28"/>
      <c r="J1150" s="2">
        <f t="shared" si="92"/>
        <v>-53520</v>
      </c>
      <c r="K1150" s="28">
        <f t="shared" si="89"/>
        <v>-53520</v>
      </c>
    </row>
    <row r="1151" spans="1:11" x14ac:dyDescent="0.25">
      <c r="A1151" s="3">
        <f>'Données brutes'!A1147+'Données brutes'!B1147</f>
        <v>43155.854166666664</v>
      </c>
      <c r="B1151" s="2">
        <f>'Données brutes'!C1147*$E$2</f>
        <v>74443</v>
      </c>
      <c r="C1151" s="8">
        <f>'Données brutes'!J1147*Calculatrice!$C$2+'Données brutes'!K1147*Calculatrice!$B$2+'Données brutes'!L1147+'Données brutes'!N1147*Calculatrice!$D$2</f>
        <v>21699</v>
      </c>
      <c r="D1151" s="2">
        <f t="shared" si="88"/>
        <v>-52744</v>
      </c>
      <c r="E1151" s="8">
        <f>IF(ABS(D1151)&lt;'Le jeu'!$E$6*1000,D1151,SIGN(D1151)*'Le jeu'!$E$6*1000)</f>
        <v>0</v>
      </c>
      <c r="F1151" s="8">
        <f t="shared" si="90"/>
        <v>-52744</v>
      </c>
      <c r="G1151" s="28">
        <f>IF(F1151&lt;0,'Le jeu'!$E$7*INT(Calculatrice!F1151/1000),0)</f>
        <v>0</v>
      </c>
      <c r="H1151" s="8">
        <f t="shared" si="91"/>
        <v>-52744</v>
      </c>
      <c r="I1151" s="28"/>
      <c r="J1151" s="2">
        <f t="shared" si="92"/>
        <v>-52744</v>
      </c>
      <c r="K1151" s="28">
        <f t="shared" si="89"/>
        <v>-52744</v>
      </c>
    </row>
    <row r="1152" spans="1:11" x14ac:dyDescent="0.25">
      <c r="A1152" s="3">
        <f>'Données brutes'!A1148+'Données brutes'!B1148</f>
        <v>43155.875</v>
      </c>
      <c r="B1152" s="2">
        <f>'Données brutes'!C1148*$E$2</f>
        <v>73253</v>
      </c>
      <c r="C1152" s="8">
        <f>'Données brutes'!J1148*Calculatrice!$C$2+'Données brutes'!K1148*Calculatrice!$B$2+'Données brutes'!L1148+'Données brutes'!N1148*Calculatrice!$D$2</f>
        <v>21271</v>
      </c>
      <c r="D1152" s="2">
        <f t="shared" si="88"/>
        <v>-51982</v>
      </c>
      <c r="E1152" s="8">
        <f>IF(ABS(D1152)&lt;'Le jeu'!$E$6*1000,D1152,SIGN(D1152)*'Le jeu'!$E$6*1000)</f>
        <v>0</v>
      </c>
      <c r="F1152" s="8">
        <f t="shared" si="90"/>
        <v>-51982</v>
      </c>
      <c r="G1152" s="28">
        <f>IF(F1152&lt;0,'Le jeu'!$E$7*INT(Calculatrice!F1152/1000),0)</f>
        <v>0</v>
      </c>
      <c r="H1152" s="8">
        <f t="shared" si="91"/>
        <v>-51982</v>
      </c>
      <c r="I1152" s="28"/>
      <c r="J1152" s="2">
        <f t="shared" si="92"/>
        <v>-51982</v>
      </c>
      <c r="K1152" s="28">
        <f t="shared" si="89"/>
        <v>-51982</v>
      </c>
    </row>
    <row r="1153" spans="1:11" x14ac:dyDescent="0.25">
      <c r="A1153" s="3">
        <f>'Données brutes'!A1149+'Données brutes'!B1149</f>
        <v>43155.895833333336</v>
      </c>
      <c r="B1153" s="2">
        <f>'Données brutes'!C1149*$E$2</f>
        <v>72067</v>
      </c>
      <c r="C1153" s="8">
        <f>'Données brutes'!J1149*Calculatrice!$C$2+'Données brutes'!K1149*Calculatrice!$B$2+'Données brutes'!L1149+'Données brutes'!N1149*Calculatrice!$D$2</f>
        <v>18994</v>
      </c>
      <c r="D1153" s="2">
        <f t="shared" si="88"/>
        <v>-53073</v>
      </c>
      <c r="E1153" s="8">
        <f>IF(ABS(D1153)&lt;'Le jeu'!$E$6*1000,D1153,SIGN(D1153)*'Le jeu'!$E$6*1000)</f>
        <v>0</v>
      </c>
      <c r="F1153" s="8">
        <f t="shared" si="90"/>
        <v>-53073</v>
      </c>
      <c r="G1153" s="28">
        <f>IF(F1153&lt;0,'Le jeu'!$E$7*INT(Calculatrice!F1153/1000),0)</f>
        <v>0</v>
      </c>
      <c r="H1153" s="8">
        <f t="shared" si="91"/>
        <v>-53073</v>
      </c>
      <c r="I1153" s="28"/>
      <c r="J1153" s="2">
        <f t="shared" si="92"/>
        <v>-53073</v>
      </c>
      <c r="K1153" s="28">
        <f t="shared" si="89"/>
        <v>-53073</v>
      </c>
    </row>
    <row r="1154" spans="1:11" x14ac:dyDescent="0.25">
      <c r="A1154" s="3">
        <f>'Données brutes'!A1150+'Données brutes'!B1150</f>
        <v>43155.916666666664</v>
      </c>
      <c r="B1154" s="2">
        <f>'Données brutes'!C1150*$E$2</f>
        <v>71070</v>
      </c>
      <c r="C1154" s="8">
        <f>'Données brutes'!J1150*Calculatrice!$C$2+'Données brutes'!K1150*Calculatrice!$B$2+'Données brutes'!L1150+'Données brutes'!N1150*Calculatrice!$D$2</f>
        <v>18214</v>
      </c>
      <c r="D1154" s="2">
        <f t="shared" si="88"/>
        <v>-52856</v>
      </c>
      <c r="E1154" s="8">
        <f>IF(ABS(D1154)&lt;'Le jeu'!$E$6*1000,D1154,SIGN(D1154)*'Le jeu'!$E$6*1000)</f>
        <v>0</v>
      </c>
      <c r="F1154" s="8">
        <f t="shared" si="90"/>
        <v>-52856</v>
      </c>
      <c r="G1154" s="28">
        <f>IF(F1154&lt;0,'Le jeu'!$E$7*INT(Calculatrice!F1154/1000),0)</f>
        <v>0</v>
      </c>
      <c r="H1154" s="8">
        <f t="shared" si="91"/>
        <v>-52856</v>
      </c>
      <c r="I1154" s="28"/>
      <c r="J1154" s="2">
        <f t="shared" si="92"/>
        <v>-52856</v>
      </c>
      <c r="K1154" s="28">
        <f t="shared" si="89"/>
        <v>-52856</v>
      </c>
    </row>
    <row r="1155" spans="1:11" x14ac:dyDescent="0.25">
      <c r="A1155" s="3">
        <f>'Données brutes'!A1151+'Données brutes'!B1151</f>
        <v>43155.9375</v>
      </c>
      <c r="B1155" s="2">
        <f>'Données brutes'!C1151*$E$2</f>
        <v>72016</v>
      </c>
      <c r="C1155" s="8">
        <f>'Données brutes'!J1151*Calculatrice!$C$2+'Données brutes'!K1151*Calculatrice!$B$2+'Données brutes'!L1151+'Données brutes'!N1151*Calculatrice!$D$2</f>
        <v>18295</v>
      </c>
      <c r="D1155" s="2">
        <f t="shared" si="88"/>
        <v>-53721</v>
      </c>
      <c r="E1155" s="8">
        <f>IF(ABS(D1155)&lt;'Le jeu'!$E$6*1000,D1155,SIGN(D1155)*'Le jeu'!$E$6*1000)</f>
        <v>0</v>
      </c>
      <c r="F1155" s="8">
        <f t="shared" si="90"/>
        <v>-53721</v>
      </c>
      <c r="G1155" s="28">
        <f>IF(F1155&lt;0,'Le jeu'!$E$7*INT(Calculatrice!F1155/1000),0)</f>
        <v>0</v>
      </c>
      <c r="H1155" s="8">
        <f t="shared" si="91"/>
        <v>-53721</v>
      </c>
      <c r="I1155" s="28"/>
      <c r="J1155" s="2">
        <f t="shared" si="92"/>
        <v>-53721</v>
      </c>
      <c r="K1155" s="28">
        <f t="shared" si="89"/>
        <v>-53721</v>
      </c>
    </row>
    <row r="1156" spans="1:11" x14ac:dyDescent="0.25">
      <c r="A1156" s="3">
        <f>'Données brutes'!A1152+'Données brutes'!B1152</f>
        <v>43155.958333333336</v>
      </c>
      <c r="B1156" s="2">
        <f>'Données brutes'!C1152*$E$2</f>
        <v>75166</v>
      </c>
      <c r="C1156" s="8">
        <f>'Données brutes'!J1152*Calculatrice!$C$2+'Données brutes'!K1152*Calculatrice!$B$2+'Données brutes'!L1152+'Données brutes'!N1152*Calculatrice!$D$2</f>
        <v>20904</v>
      </c>
      <c r="D1156" s="2">
        <f t="shared" si="88"/>
        <v>-54262</v>
      </c>
      <c r="E1156" s="8">
        <f>IF(ABS(D1156)&lt;'Le jeu'!$E$6*1000,D1156,SIGN(D1156)*'Le jeu'!$E$6*1000)</f>
        <v>0</v>
      </c>
      <c r="F1156" s="8">
        <f t="shared" si="90"/>
        <v>-54262</v>
      </c>
      <c r="G1156" s="28">
        <f>IF(F1156&lt;0,'Le jeu'!$E$7*INT(Calculatrice!F1156/1000),0)</f>
        <v>0</v>
      </c>
      <c r="H1156" s="8">
        <f t="shared" si="91"/>
        <v>-54262</v>
      </c>
      <c r="I1156" s="28"/>
      <c r="J1156" s="2">
        <f t="shared" si="92"/>
        <v>-54262</v>
      </c>
      <c r="K1156" s="28">
        <f t="shared" si="89"/>
        <v>-54262</v>
      </c>
    </row>
    <row r="1157" spans="1:11" x14ac:dyDescent="0.25">
      <c r="A1157" s="3">
        <f>'Données brutes'!A1153+'Données brutes'!B1153</f>
        <v>43155.979166666664</v>
      </c>
      <c r="B1157" s="2">
        <f>'Données brutes'!C1153*$E$2</f>
        <v>74731</v>
      </c>
      <c r="C1157" s="8">
        <f>'Données brutes'!J1153*Calculatrice!$C$2+'Données brutes'!K1153*Calculatrice!$B$2+'Données brutes'!L1153+'Données brutes'!N1153*Calculatrice!$D$2</f>
        <v>19990</v>
      </c>
      <c r="D1157" s="2">
        <f t="shared" si="88"/>
        <v>-54741</v>
      </c>
      <c r="E1157" s="8">
        <f>IF(ABS(D1157)&lt;'Le jeu'!$E$6*1000,D1157,SIGN(D1157)*'Le jeu'!$E$6*1000)</f>
        <v>0</v>
      </c>
      <c r="F1157" s="8">
        <f t="shared" si="90"/>
        <v>-54741</v>
      </c>
      <c r="G1157" s="28">
        <f>IF(F1157&lt;0,'Le jeu'!$E$7*INT(Calculatrice!F1157/1000),0)</f>
        <v>0</v>
      </c>
      <c r="H1157" s="8">
        <f t="shared" si="91"/>
        <v>-54741</v>
      </c>
      <c r="I1157" s="28"/>
      <c r="J1157" s="2">
        <f t="shared" si="92"/>
        <v>-54741</v>
      </c>
      <c r="K1157" s="28">
        <f t="shared" si="89"/>
        <v>-54741</v>
      </c>
    </row>
    <row r="1158" spans="1:11" x14ac:dyDescent="0.25">
      <c r="A1158" s="3">
        <f>'Données brutes'!A1154+'Données brutes'!B1154</f>
        <v>43156</v>
      </c>
      <c r="B1158" s="2">
        <f>'Données brutes'!C1154*$E$2</f>
        <v>74955</v>
      </c>
      <c r="C1158" s="8">
        <f>'Données brutes'!J1154*Calculatrice!$C$2+'Données brutes'!K1154*Calculatrice!$B$2+'Données brutes'!L1154+'Données brutes'!N1154*Calculatrice!$D$2</f>
        <v>19947</v>
      </c>
      <c r="D1158" s="2">
        <f t="shared" si="88"/>
        <v>-55008</v>
      </c>
      <c r="E1158" s="8">
        <f>IF(ABS(D1158)&lt;'Le jeu'!$E$6*1000,D1158,SIGN(D1158)*'Le jeu'!$E$6*1000)</f>
        <v>0</v>
      </c>
      <c r="F1158" s="8">
        <f t="shared" si="90"/>
        <v>-55008</v>
      </c>
      <c r="G1158" s="28">
        <f>IF(F1158&lt;0,'Le jeu'!$E$7*INT(Calculatrice!F1158/1000),0)</f>
        <v>0</v>
      </c>
      <c r="H1158" s="8">
        <f t="shared" si="91"/>
        <v>-55008</v>
      </c>
      <c r="I1158" s="28"/>
      <c r="J1158" s="2">
        <f t="shared" si="92"/>
        <v>-55008</v>
      </c>
      <c r="K1158" s="28">
        <f t="shared" si="89"/>
        <v>-55008</v>
      </c>
    </row>
    <row r="1159" spans="1:11" x14ac:dyDescent="0.25">
      <c r="A1159" s="3">
        <f>'Données brutes'!A1155+'Données brutes'!B1155</f>
        <v>43156.020833333336</v>
      </c>
      <c r="B1159" s="2">
        <f>'Données brutes'!C1155*$E$2</f>
        <v>73752</v>
      </c>
      <c r="C1159" s="8">
        <f>'Données brutes'!J1155*Calculatrice!$C$2+'Données brutes'!K1155*Calculatrice!$B$2+'Données brutes'!L1155+'Données brutes'!N1155*Calculatrice!$D$2</f>
        <v>18307</v>
      </c>
      <c r="D1159" s="2">
        <f t="shared" ref="D1159:D1222" si="93">-(B1159-C1159)</f>
        <v>-55445</v>
      </c>
      <c r="E1159" s="8">
        <f>IF(ABS(D1159)&lt;'Le jeu'!$E$6*1000,D1159,SIGN(D1159)*'Le jeu'!$E$6*1000)</f>
        <v>0</v>
      </c>
      <c r="F1159" s="8">
        <f t="shared" si="90"/>
        <v>-55445</v>
      </c>
      <c r="G1159" s="28">
        <f>IF(F1159&lt;0,'Le jeu'!$E$7*INT(Calculatrice!F1159/1000),0)</f>
        <v>0</v>
      </c>
      <c r="H1159" s="8">
        <f t="shared" si="91"/>
        <v>-55445</v>
      </c>
      <c r="I1159" s="28"/>
      <c r="J1159" s="2">
        <f t="shared" si="92"/>
        <v>-55445</v>
      </c>
      <c r="K1159" s="28">
        <f t="shared" ref="K1159:K1222" si="94">IF(J1159&lt;0,J1159,0)</f>
        <v>-55445</v>
      </c>
    </row>
    <row r="1160" spans="1:11" x14ac:dyDescent="0.25">
      <c r="A1160" s="3">
        <f>'Données brutes'!A1156+'Données brutes'!B1156</f>
        <v>43156.041666666664</v>
      </c>
      <c r="B1160" s="2">
        <f>'Données brutes'!C1156*$E$2</f>
        <v>71333</v>
      </c>
      <c r="C1160" s="8">
        <f>'Données brutes'!J1156*Calculatrice!$C$2+'Données brutes'!K1156*Calculatrice!$B$2+'Données brutes'!L1156+'Données brutes'!N1156*Calculatrice!$D$2</f>
        <v>16923</v>
      </c>
      <c r="D1160" s="2">
        <f t="shared" si="93"/>
        <v>-54410</v>
      </c>
      <c r="E1160" s="8">
        <f>IF(ABS(D1160)&lt;'Le jeu'!$E$6*1000,D1160,SIGN(D1160)*'Le jeu'!$E$6*1000)</f>
        <v>0</v>
      </c>
      <c r="F1160" s="8">
        <f t="shared" si="90"/>
        <v>-54410</v>
      </c>
      <c r="G1160" s="28">
        <f>IF(F1160&lt;0,'Le jeu'!$E$7*INT(Calculatrice!F1160/1000),0)</f>
        <v>0</v>
      </c>
      <c r="H1160" s="8">
        <f t="shared" si="91"/>
        <v>-54410</v>
      </c>
      <c r="I1160" s="28"/>
      <c r="J1160" s="2">
        <f t="shared" si="92"/>
        <v>-54410</v>
      </c>
      <c r="K1160" s="28">
        <f t="shared" si="94"/>
        <v>-54410</v>
      </c>
    </row>
    <row r="1161" spans="1:11" x14ac:dyDescent="0.25">
      <c r="A1161" s="3">
        <f>'Données brutes'!A1157+'Données brutes'!B1157</f>
        <v>43156.0625</v>
      </c>
      <c r="B1161" s="2">
        <f>'Données brutes'!C1157*$E$2</f>
        <v>71210</v>
      </c>
      <c r="C1161" s="8">
        <f>'Données brutes'!J1157*Calculatrice!$C$2+'Données brutes'!K1157*Calculatrice!$B$2+'Données brutes'!L1157+'Données brutes'!N1157*Calculatrice!$D$2</f>
        <v>16673</v>
      </c>
      <c r="D1161" s="2">
        <f t="shared" si="93"/>
        <v>-54537</v>
      </c>
      <c r="E1161" s="8">
        <f>IF(ABS(D1161)&lt;'Le jeu'!$E$6*1000,D1161,SIGN(D1161)*'Le jeu'!$E$6*1000)</f>
        <v>0</v>
      </c>
      <c r="F1161" s="8">
        <f t="shared" si="90"/>
        <v>-54537</v>
      </c>
      <c r="G1161" s="28">
        <f>IF(F1161&lt;0,'Le jeu'!$E$7*INT(Calculatrice!F1161/1000),0)</f>
        <v>0</v>
      </c>
      <c r="H1161" s="8">
        <f t="shared" si="91"/>
        <v>-54537</v>
      </c>
      <c r="I1161" s="28"/>
      <c r="J1161" s="2">
        <f t="shared" si="92"/>
        <v>-54537</v>
      </c>
      <c r="K1161" s="28">
        <f t="shared" si="94"/>
        <v>-54537</v>
      </c>
    </row>
    <row r="1162" spans="1:11" x14ac:dyDescent="0.25">
      <c r="A1162" s="3">
        <f>'Données brutes'!A1158+'Données brutes'!B1158</f>
        <v>43156.083333333336</v>
      </c>
      <c r="B1162" s="2">
        <f>'Données brutes'!C1158*$E$2</f>
        <v>70651</v>
      </c>
      <c r="C1162" s="8">
        <f>'Données brutes'!J1158*Calculatrice!$C$2+'Données brutes'!K1158*Calculatrice!$B$2+'Données brutes'!L1158+'Données brutes'!N1158*Calculatrice!$D$2</f>
        <v>16459</v>
      </c>
      <c r="D1162" s="2">
        <f t="shared" si="93"/>
        <v>-54192</v>
      </c>
      <c r="E1162" s="8">
        <f>IF(ABS(D1162)&lt;'Le jeu'!$E$6*1000,D1162,SIGN(D1162)*'Le jeu'!$E$6*1000)</f>
        <v>0</v>
      </c>
      <c r="F1162" s="8">
        <f t="shared" si="90"/>
        <v>-54192</v>
      </c>
      <c r="G1162" s="28">
        <f>IF(F1162&lt;0,'Le jeu'!$E$7*INT(Calculatrice!F1162/1000),0)</f>
        <v>0</v>
      </c>
      <c r="H1162" s="8">
        <f t="shared" si="91"/>
        <v>-54192</v>
      </c>
      <c r="I1162" s="28"/>
      <c r="J1162" s="2">
        <f t="shared" si="92"/>
        <v>-54192</v>
      </c>
      <c r="K1162" s="28">
        <f t="shared" si="94"/>
        <v>-54192</v>
      </c>
    </row>
    <row r="1163" spans="1:11" x14ac:dyDescent="0.25">
      <c r="A1163" s="3">
        <f>'Données brutes'!A1159+'Données brutes'!B1159</f>
        <v>43156.104166666664</v>
      </c>
      <c r="B1163" s="2">
        <f>'Données brutes'!C1159*$E$2</f>
        <v>70240</v>
      </c>
      <c r="C1163" s="8">
        <f>'Données brutes'!J1159*Calculatrice!$C$2+'Données brutes'!K1159*Calculatrice!$B$2+'Données brutes'!L1159+'Données brutes'!N1159*Calculatrice!$D$2</f>
        <v>16098</v>
      </c>
      <c r="D1163" s="2">
        <f t="shared" si="93"/>
        <v>-54142</v>
      </c>
      <c r="E1163" s="8">
        <f>IF(ABS(D1163)&lt;'Le jeu'!$E$6*1000,D1163,SIGN(D1163)*'Le jeu'!$E$6*1000)</f>
        <v>0</v>
      </c>
      <c r="F1163" s="8">
        <f t="shared" si="90"/>
        <v>-54142</v>
      </c>
      <c r="G1163" s="28">
        <f>IF(F1163&lt;0,'Le jeu'!$E$7*INT(Calculatrice!F1163/1000),0)</f>
        <v>0</v>
      </c>
      <c r="H1163" s="8">
        <f t="shared" si="91"/>
        <v>-54142</v>
      </c>
      <c r="I1163" s="28"/>
      <c r="J1163" s="2">
        <f t="shared" si="92"/>
        <v>-54142</v>
      </c>
      <c r="K1163" s="28">
        <f t="shared" si="94"/>
        <v>-54142</v>
      </c>
    </row>
    <row r="1164" spans="1:11" x14ac:dyDescent="0.25">
      <c r="A1164" s="3">
        <f>'Données brutes'!A1160+'Données brutes'!B1160</f>
        <v>43156.125</v>
      </c>
      <c r="B1164" s="2">
        <f>'Données brutes'!C1160*$E$2</f>
        <v>68348</v>
      </c>
      <c r="C1164" s="8">
        <f>'Données brutes'!J1160*Calculatrice!$C$2+'Données brutes'!K1160*Calculatrice!$B$2+'Données brutes'!L1160+'Données brutes'!N1160*Calculatrice!$D$2</f>
        <v>15653</v>
      </c>
      <c r="D1164" s="2">
        <f t="shared" si="93"/>
        <v>-52695</v>
      </c>
      <c r="E1164" s="8">
        <f>IF(ABS(D1164)&lt;'Le jeu'!$E$6*1000,D1164,SIGN(D1164)*'Le jeu'!$E$6*1000)</f>
        <v>0</v>
      </c>
      <c r="F1164" s="8">
        <f t="shared" si="90"/>
        <v>-52695</v>
      </c>
      <c r="G1164" s="28">
        <f>IF(F1164&lt;0,'Le jeu'!$E$7*INT(Calculatrice!F1164/1000),0)</f>
        <v>0</v>
      </c>
      <c r="H1164" s="8">
        <f t="shared" si="91"/>
        <v>-52695</v>
      </c>
      <c r="I1164" s="28"/>
      <c r="J1164" s="2">
        <f t="shared" si="92"/>
        <v>-52695</v>
      </c>
      <c r="K1164" s="28">
        <f t="shared" si="94"/>
        <v>-52695</v>
      </c>
    </row>
    <row r="1165" spans="1:11" x14ac:dyDescent="0.25">
      <c r="A1165" s="3">
        <f>'Données brutes'!A1161+'Données brutes'!B1161</f>
        <v>43156.145833333336</v>
      </c>
      <c r="B1165" s="2">
        <f>'Données brutes'!C1161*$E$2</f>
        <v>67183</v>
      </c>
      <c r="C1165" s="8">
        <f>'Données brutes'!J1161*Calculatrice!$C$2+'Données brutes'!K1161*Calculatrice!$B$2+'Données brutes'!L1161+'Données brutes'!N1161*Calculatrice!$D$2</f>
        <v>15086</v>
      </c>
      <c r="D1165" s="2">
        <f t="shared" si="93"/>
        <v>-52097</v>
      </c>
      <c r="E1165" s="8">
        <f>IF(ABS(D1165)&lt;'Le jeu'!$E$6*1000,D1165,SIGN(D1165)*'Le jeu'!$E$6*1000)</f>
        <v>0</v>
      </c>
      <c r="F1165" s="8">
        <f t="shared" si="90"/>
        <v>-52097</v>
      </c>
      <c r="G1165" s="28">
        <f>IF(F1165&lt;0,'Le jeu'!$E$7*INT(Calculatrice!F1165/1000),0)</f>
        <v>0</v>
      </c>
      <c r="H1165" s="8">
        <f t="shared" si="91"/>
        <v>-52097</v>
      </c>
      <c r="I1165" s="28"/>
      <c r="J1165" s="2">
        <f t="shared" si="92"/>
        <v>-52097</v>
      </c>
      <c r="K1165" s="28">
        <f t="shared" si="94"/>
        <v>-52097</v>
      </c>
    </row>
    <row r="1166" spans="1:11" x14ac:dyDescent="0.25">
      <c r="A1166" s="3">
        <f>'Données brutes'!A1162+'Données brutes'!B1162</f>
        <v>43156.166666666664</v>
      </c>
      <c r="B1166" s="2">
        <f>'Données brutes'!C1162*$E$2</f>
        <v>66003</v>
      </c>
      <c r="C1166" s="8">
        <f>'Données brutes'!J1162*Calculatrice!$C$2+'Données brutes'!K1162*Calculatrice!$B$2+'Données brutes'!L1162+'Données brutes'!N1162*Calculatrice!$D$2</f>
        <v>14878</v>
      </c>
      <c r="D1166" s="2">
        <f t="shared" si="93"/>
        <v>-51125</v>
      </c>
      <c r="E1166" s="8">
        <f>IF(ABS(D1166)&lt;'Le jeu'!$E$6*1000,D1166,SIGN(D1166)*'Le jeu'!$E$6*1000)</f>
        <v>0</v>
      </c>
      <c r="F1166" s="8">
        <f t="shared" si="90"/>
        <v>-51125</v>
      </c>
      <c r="G1166" s="28">
        <f>IF(F1166&lt;0,'Le jeu'!$E$7*INT(Calculatrice!F1166/1000),0)</f>
        <v>0</v>
      </c>
      <c r="H1166" s="8">
        <f t="shared" si="91"/>
        <v>-51125</v>
      </c>
      <c r="I1166" s="28"/>
      <c r="J1166" s="2">
        <f t="shared" si="92"/>
        <v>-51125</v>
      </c>
      <c r="K1166" s="28">
        <f t="shared" si="94"/>
        <v>-51125</v>
      </c>
    </row>
    <row r="1167" spans="1:11" x14ac:dyDescent="0.25">
      <c r="A1167" s="3">
        <f>'Données brutes'!A1163+'Données brutes'!B1163</f>
        <v>43156.1875</v>
      </c>
      <c r="B1167" s="2">
        <f>'Données brutes'!C1163*$E$2</f>
        <v>65460</v>
      </c>
      <c r="C1167" s="8">
        <f>'Données brutes'!J1163*Calculatrice!$C$2+'Données brutes'!K1163*Calculatrice!$B$2+'Données brutes'!L1163+'Données brutes'!N1163*Calculatrice!$D$2</f>
        <v>14903</v>
      </c>
      <c r="D1167" s="2">
        <f t="shared" si="93"/>
        <v>-50557</v>
      </c>
      <c r="E1167" s="8">
        <f>IF(ABS(D1167)&lt;'Le jeu'!$E$6*1000,D1167,SIGN(D1167)*'Le jeu'!$E$6*1000)</f>
        <v>0</v>
      </c>
      <c r="F1167" s="8">
        <f t="shared" si="90"/>
        <v>-50557</v>
      </c>
      <c r="G1167" s="28">
        <f>IF(F1167&lt;0,'Le jeu'!$E$7*INT(Calculatrice!F1167/1000),0)</f>
        <v>0</v>
      </c>
      <c r="H1167" s="8">
        <f t="shared" si="91"/>
        <v>-50557</v>
      </c>
      <c r="I1167" s="28"/>
      <c r="J1167" s="2">
        <f t="shared" si="92"/>
        <v>-50557</v>
      </c>
      <c r="K1167" s="28">
        <f t="shared" si="94"/>
        <v>-50557</v>
      </c>
    </row>
    <row r="1168" spans="1:11" x14ac:dyDescent="0.25">
      <c r="A1168" s="3">
        <f>'Données brutes'!A1164+'Données brutes'!B1164</f>
        <v>43156.208333333336</v>
      </c>
      <c r="B1168" s="2">
        <f>'Données brutes'!C1164*$E$2</f>
        <v>65105</v>
      </c>
      <c r="C1168" s="8">
        <f>'Données brutes'!J1164*Calculatrice!$C$2+'Données brutes'!K1164*Calculatrice!$B$2+'Données brutes'!L1164+'Données brutes'!N1164*Calculatrice!$D$2</f>
        <v>14878</v>
      </c>
      <c r="D1168" s="2">
        <f t="shared" si="93"/>
        <v>-50227</v>
      </c>
      <c r="E1168" s="8">
        <f>IF(ABS(D1168)&lt;'Le jeu'!$E$6*1000,D1168,SIGN(D1168)*'Le jeu'!$E$6*1000)</f>
        <v>0</v>
      </c>
      <c r="F1168" s="8">
        <f t="shared" si="90"/>
        <v>-50227</v>
      </c>
      <c r="G1168" s="28">
        <f>IF(F1168&lt;0,'Le jeu'!$E$7*INT(Calculatrice!F1168/1000),0)</f>
        <v>0</v>
      </c>
      <c r="H1168" s="8">
        <f t="shared" si="91"/>
        <v>-50227</v>
      </c>
      <c r="I1168" s="28"/>
      <c r="J1168" s="2">
        <f t="shared" si="92"/>
        <v>-50227</v>
      </c>
      <c r="K1168" s="28">
        <f t="shared" si="94"/>
        <v>-50227</v>
      </c>
    </row>
    <row r="1169" spans="1:11" x14ac:dyDescent="0.25">
      <c r="A1169" s="3">
        <f>'Données brutes'!A1165+'Données brutes'!B1165</f>
        <v>43156.229166666664</v>
      </c>
      <c r="B1169" s="2">
        <f>'Données brutes'!C1165*$E$2</f>
        <v>65701</v>
      </c>
      <c r="C1169" s="8">
        <f>'Données brutes'!J1165*Calculatrice!$C$2+'Données brutes'!K1165*Calculatrice!$B$2+'Données brutes'!L1165+'Données brutes'!N1165*Calculatrice!$D$2</f>
        <v>15065</v>
      </c>
      <c r="D1169" s="2">
        <f t="shared" si="93"/>
        <v>-50636</v>
      </c>
      <c r="E1169" s="8">
        <f>IF(ABS(D1169)&lt;'Le jeu'!$E$6*1000,D1169,SIGN(D1169)*'Le jeu'!$E$6*1000)</f>
        <v>0</v>
      </c>
      <c r="F1169" s="8">
        <f t="shared" si="90"/>
        <v>-50636</v>
      </c>
      <c r="G1169" s="28">
        <f>IF(F1169&lt;0,'Le jeu'!$E$7*INT(Calculatrice!F1169/1000),0)</f>
        <v>0</v>
      </c>
      <c r="H1169" s="8">
        <f t="shared" si="91"/>
        <v>-50636</v>
      </c>
      <c r="I1169" s="28"/>
      <c r="J1169" s="2">
        <f t="shared" si="92"/>
        <v>-50636</v>
      </c>
      <c r="K1169" s="28">
        <f t="shared" si="94"/>
        <v>-50636</v>
      </c>
    </row>
    <row r="1170" spans="1:11" x14ac:dyDescent="0.25">
      <c r="A1170" s="3">
        <f>'Données brutes'!A1166+'Données brutes'!B1166</f>
        <v>43156.25</v>
      </c>
      <c r="B1170" s="2">
        <f>'Données brutes'!C1166*$E$2</f>
        <v>65943</v>
      </c>
      <c r="C1170" s="8">
        <f>'Données brutes'!J1166*Calculatrice!$C$2+'Données brutes'!K1166*Calculatrice!$B$2+'Données brutes'!L1166+'Données brutes'!N1166*Calculatrice!$D$2</f>
        <v>15163</v>
      </c>
      <c r="D1170" s="2">
        <f t="shared" si="93"/>
        <v>-50780</v>
      </c>
      <c r="E1170" s="8">
        <f>IF(ABS(D1170)&lt;'Le jeu'!$E$6*1000,D1170,SIGN(D1170)*'Le jeu'!$E$6*1000)</f>
        <v>0</v>
      </c>
      <c r="F1170" s="8">
        <f t="shared" si="90"/>
        <v>-50780</v>
      </c>
      <c r="G1170" s="28">
        <f>IF(F1170&lt;0,'Le jeu'!$E$7*INT(Calculatrice!F1170/1000),0)</f>
        <v>0</v>
      </c>
      <c r="H1170" s="8">
        <f t="shared" si="91"/>
        <v>-50780</v>
      </c>
      <c r="I1170" s="28"/>
      <c r="J1170" s="2">
        <f t="shared" si="92"/>
        <v>-50780</v>
      </c>
      <c r="K1170" s="28">
        <f t="shared" si="94"/>
        <v>-50780</v>
      </c>
    </row>
    <row r="1171" spans="1:11" x14ac:dyDescent="0.25">
      <c r="A1171" s="3">
        <f>'Données brutes'!A1167+'Données brutes'!B1167</f>
        <v>43156.270833333336</v>
      </c>
      <c r="B1171" s="2">
        <f>'Données brutes'!C1167*$E$2</f>
        <v>66760</v>
      </c>
      <c r="C1171" s="8">
        <f>'Données brutes'!J1167*Calculatrice!$C$2+'Données brutes'!K1167*Calculatrice!$B$2+'Données brutes'!L1167+'Données brutes'!N1167*Calculatrice!$D$2</f>
        <v>15226</v>
      </c>
      <c r="D1171" s="2">
        <f t="shared" si="93"/>
        <v>-51534</v>
      </c>
      <c r="E1171" s="8">
        <f>IF(ABS(D1171)&lt;'Le jeu'!$E$6*1000,D1171,SIGN(D1171)*'Le jeu'!$E$6*1000)</f>
        <v>0</v>
      </c>
      <c r="F1171" s="8">
        <f t="shared" si="90"/>
        <v>-51534</v>
      </c>
      <c r="G1171" s="28">
        <f>IF(F1171&lt;0,'Le jeu'!$E$7*INT(Calculatrice!F1171/1000),0)</f>
        <v>0</v>
      </c>
      <c r="H1171" s="8">
        <f t="shared" si="91"/>
        <v>-51534</v>
      </c>
      <c r="I1171" s="28"/>
      <c r="J1171" s="2">
        <f t="shared" si="92"/>
        <v>-51534</v>
      </c>
      <c r="K1171" s="28">
        <f t="shared" si="94"/>
        <v>-51534</v>
      </c>
    </row>
    <row r="1172" spans="1:11" x14ac:dyDescent="0.25">
      <c r="A1172" s="3">
        <f>'Données brutes'!A1168+'Données brutes'!B1168</f>
        <v>43156.291666666664</v>
      </c>
      <c r="B1172" s="2">
        <f>'Données brutes'!C1168*$E$2</f>
        <v>67331</v>
      </c>
      <c r="C1172" s="8">
        <f>'Données brutes'!J1168*Calculatrice!$C$2+'Données brutes'!K1168*Calculatrice!$B$2+'Données brutes'!L1168+'Données brutes'!N1168*Calculatrice!$D$2</f>
        <v>15397</v>
      </c>
      <c r="D1172" s="2">
        <f t="shared" si="93"/>
        <v>-51934</v>
      </c>
      <c r="E1172" s="8">
        <f>IF(ABS(D1172)&lt;'Le jeu'!$E$6*1000,D1172,SIGN(D1172)*'Le jeu'!$E$6*1000)</f>
        <v>0</v>
      </c>
      <c r="F1172" s="8">
        <f t="shared" si="90"/>
        <v>-51934</v>
      </c>
      <c r="G1172" s="28">
        <f>IF(F1172&lt;0,'Le jeu'!$E$7*INT(Calculatrice!F1172/1000),0)</f>
        <v>0</v>
      </c>
      <c r="H1172" s="8">
        <f t="shared" si="91"/>
        <v>-51934</v>
      </c>
      <c r="I1172" s="28"/>
      <c r="J1172" s="2">
        <f t="shared" si="92"/>
        <v>-51934</v>
      </c>
      <c r="K1172" s="28">
        <f t="shared" si="94"/>
        <v>-51934</v>
      </c>
    </row>
    <row r="1173" spans="1:11" x14ac:dyDescent="0.25">
      <c r="A1173" s="3">
        <f>'Données brutes'!A1169+'Données brutes'!B1169</f>
        <v>43156.3125</v>
      </c>
      <c r="B1173" s="2">
        <f>'Données brutes'!C1169*$E$2</f>
        <v>67656</v>
      </c>
      <c r="C1173" s="8">
        <f>'Données brutes'!J1169*Calculatrice!$C$2+'Données brutes'!K1169*Calculatrice!$B$2+'Données brutes'!L1169+'Données brutes'!N1169*Calculatrice!$D$2</f>
        <v>15452</v>
      </c>
      <c r="D1173" s="2">
        <f t="shared" si="93"/>
        <v>-52204</v>
      </c>
      <c r="E1173" s="8">
        <f>IF(ABS(D1173)&lt;'Le jeu'!$E$6*1000,D1173,SIGN(D1173)*'Le jeu'!$E$6*1000)</f>
        <v>0</v>
      </c>
      <c r="F1173" s="8">
        <f t="shared" si="90"/>
        <v>-52204</v>
      </c>
      <c r="G1173" s="28">
        <f>IF(F1173&lt;0,'Le jeu'!$E$7*INT(Calculatrice!F1173/1000),0)</f>
        <v>0</v>
      </c>
      <c r="H1173" s="8">
        <f t="shared" si="91"/>
        <v>-52204</v>
      </c>
      <c r="I1173" s="28"/>
      <c r="J1173" s="2">
        <f t="shared" si="92"/>
        <v>-52204</v>
      </c>
      <c r="K1173" s="28">
        <f t="shared" si="94"/>
        <v>-52204</v>
      </c>
    </row>
    <row r="1174" spans="1:11" x14ac:dyDescent="0.25">
      <c r="A1174" s="3">
        <f>'Données brutes'!A1170+'Données brutes'!B1170</f>
        <v>43156.333333333336</v>
      </c>
      <c r="B1174" s="2">
        <f>'Données brutes'!C1170*$E$2</f>
        <v>68242</v>
      </c>
      <c r="C1174" s="8">
        <f>'Données brutes'!J1170*Calculatrice!$C$2+'Données brutes'!K1170*Calculatrice!$B$2+'Données brutes'!L1170+'Données brutes'!N1170*Calculatrice!$D$2</f>
        <v>15831</v>
      </c>
      <c r="D1174" s="2">
        <f t="shared" si="93"/>
        <v>-52411</v>
      </c>
      <c r="E1174" s="8">
        <f>IF(ABS(D1174)&lt;'Le jeu'!$E$6*1000,D1174,SIGN(D1174)*'Le jeu'!$E$6*1000)</f>
        <v>0</v>
      </c>
      <c r="F1174" s="8">
        <f t="shared" si="90"/>
        <v>-52411</v>
      </c>
      <c r="G1174" s="28">
        <f>IF(F1174&lt;0,'Le jeu'!$E$7*INT(Calculatrice!F1174/1000),0)</f>
        <v>0</v>
      </c>
      <c r="H1174" s="8">
        <f t="shared" si="91"/>
        <v>-52411</v>
      </c>
      <c r="I1174" s="28"/>
      <c r="J1174" s="2">
        <f t="shared" si="92"/>
        <v>-52411</v>
      </c>
      <c r="K1174" s="28">
        <f t="shared" si="94"/>
        <v>-52411</v>
      </c>
    </row>
    <row r="1175" spans="1:11" x14ac:dyDescent="0.25">
      <c r="A1175" s="3">
        <f>'Données brutes'!A1171+'Données brutes'!B1171</f>
        <v>43156.354166666664</v>
      </c>
      <c r="B1175" s="2">
        <f>'Données brutes'!C1171*$E$2</f>
        <v>69480</v>
      </c>
      <c r="C1175" s="8">
        <f>'Données brutes'!J1171*Calculatrice!$C$2+'Données brutes'!K1171*Calculatrice!$B$2+'Données brutes'!L1171+'Données brutes'!N1171*Calculatrice!$D$2</f>
        <v>16856</v>
      </c>
      <c r="D1175" s="2">
        <f t="shared" si="93"/>
        <v>-52624</v>
      </c>
      <c r="E1175" s="8">
        <f>IF(ABS(D1175)&lt;'Le jeu'!$E$6*1000,D1175,SIGN(D1175)*'Le jeu'!$E$6*1000)</f>
        <v>0</v>
      </c>
      <c r="F1175" s="8">
        <f t="shared" si="90"/>
        <v>-52624</v>
      </c>
      <c r="G1175" s="28">
        <f>IF(F1175&lt;0,'Le jeu'!$E$7*INT(Calculatrice!F1175/1000),0)</f>
        <v>0</v>
      </c>
      <c r="H1175" s="8">
        <f t="shared" si="91"/>
        <v>-52624</v>
      </c>
      <c r="I1175" s="28"/>
      <c r="J1175" s="2">
        <f t="shared" si="92"/>
        <v>-52624</v>
      </c>
      <c r="K1175" s="28">
        <f t="shared" si="94"/>
        <v>-52624</v>
      </c>
    </row>
    <row r="1176" spans="1:11" x14ac:dyDescent="0.25">
      <c r="A1176" s="3">
        <f>'Données brutes'!A1172+'Données brutes'!B1172</f>
        <v>43156.375</v>
      </c>
      <c r="B1176" s="2">
        <f>'Données brutes'!C1172*$E$2</f>
        <v>70889</v>
      </c>
      <c r="C1176" s="8">
        <f>'Données brutes'!J1172*Calculatrice!$C$2+'Données brutes'!K1172*Calculatrice!$B$2+'Données brutes'!L1172+'Données brutes'!N1172*Calculatrice!$D$2</f>
        <v>18182</v>
      </c>
      <c r="D1176" s="2">
        <f t="shared" si="93"/>
        <v>-52707</v>
      </c>
      <c r="E1176" s="8">
        <f>IF(ABS(D1176)&lt;'Le jeu'!$E$6*1000,D1176,SIGN(D1176)*'Le jeu'!$E$6*1000)</f>
        <v>0</v>
      </c>
      <c r="F1176" s="8">
        <f t="shared" si="90"/>
        <v>-52707</v>
      </c>
      <c r="G1176" s="28">
        <f>IF(F1176&lt;0,'Le jeu'!$E$7*INT(Calculatrice!F1176/1000),0)</f>
        <v>0</v>
      </c>
      <c r="H1176" s="8">
        <f t="shared" si="91"/>
        <v>-52707</v>
      </c>
      <c r="I1176" s="28"/>
      <c r="J1176" s="2">
        <f t="shared" si="92"/>
        <v>-52707</v>
      </c>
      <c r="K1176" s="28">
        <f t="shared" si="94"/>
        <v>-52707</v>
      </c>
    </row>
    <row r="1177" spans="1:11" x14ac:dyDescent="0.25">
      <c r="A1177" s="3">
        <f>'Données brutes'!A1173+'Données brutes'!B1173</f>
        <v>43156.395833333336</v>
      </c>
      <c r="B1177" s="2">
        <f>'Données brutes'!C1173*$E$2</f>
        <v>72219</v>
      </c>
      <c r="C1177" s="8">
        <f>'Données brutes'!J1173*Calculatrice!$C$2+'Données brutes'!K1173*Calculatrice!$B$2+'Données brutes'!L1173+'Données brutes'!N1173*Calculatrice!$D$2</f>
        <v>19286</v>
      </c>
      <c r="D1177" s="2">
        <f t="shared" si="93"/>
        <v>-52933</v>
      </c>
      <c r="E1177" s="8">
        <f>IF(ABS(D1177)&lt;'Le jeu'!$E$6*1000,D1177,SIGN(D1177)*'Le jeu'!$E$6*1000)</f>
        <v>0</v>
      </c>
      <c r="F1177" s="8">
        <f t="shared" si="90"/>
        <v>-52933</v>
      </c>
      <c r="G1177" s="28">
        <f>IF(F1177&lt;0,'Le jeu'!$E$7*INT(Calculatrice!F1177/1000),0)</f>
        <v>0</v>
      </c>
      <c r="H1177" s="8">
        <f t="shared" si="91"/>
        <v>-52933</v>
      </c>
      <c r="I1177" s="28"/>
      <c r="J1177" s="2">
        <f t="shared" si="92"/>
        <v>-52933</v>
      </c>
      <c r="K1177" s="28">
        <f t="shared" si="94"/>
        <v>-52933</v>
      </c>
    </row>
    <row r="1178" spans="1:11" x14ac:dyDescent="0.25">
      <c r="A1178" s="3">
        <f>'Données brutes'!A1174+'Données brutes'!B1174</f>
        <v>43156.416666666664</v>
      </c>
      <c r="B1178" s="2">
        <f>'Données brutes'!C1174*$E$2</f>
        <v>72926</v>
      </c>
      <c r="C1178" s="8">
        <f>'Données brutes'!J1174*Calculatrice!$C$2+'Données brutes'!K1174*Calculatrice!$B$2+'Données brutes'!L1174+'Données brutes'!N1174*Calculatrice!$D$2</f>
        <v>19919</v>
      </c>
      <c r="D1178" s="2">
        <f t="shared" si="93"/>
        <v>-53007</v>
      </c>
      <c r="E1178" s="8">
        <f>IF(ABS(D1178)&lt;'Le jeu'!$E$6*1000,D1178,SIGN(D1178)*'Le jeu'!$E$6*1000)</f>
        <v>0</v>
      </c>
      <c r="F1178" s="8">
        <f t="shared" si="90"/>
        <v>-53007</v>
      </c>
      <c r="G1178" s="28">
        <f>IF(F1178&lt;0,'Le jeu'!$E$7*INT(Calculatrice!F1178/1000),0)</f>
        <v>0</v>
      </c>
      <c r="H1178" s="8">
        <f t="shared" si="91"/>
        <v>-53007</v>
      </c>
      <c r="I1178" s="28"/>
      <c r="J1178" s="2">
        <f t="shared" si="92"/>
        <v>-53007</v>
      </c>
      <c r="K1178" s="28">
        <f t="shared" si="94"/>
        <v>-53007</v>
      </c>
    </row>
    <row r="1179" spans="1:11" x14ac:dyDescent="0.25">
      <c r="A1179" s="3">
        <f>'Données brutes'!A1175+'Données brutes'!B1175</f>
        <v>43156.4375</v>
      </c>
      <c r="B1179" s="2">
        <f>'Données brutes'!C1175*$E$2</f>
        <v>73362</v>
      </c>
      <c r="C1179" s="8">
        <f>'Données brutes'!J1175*Calculatrice!$C$2+'Données brutes'!K1175*Calculatrice!$B$2+'Données brutes'!L1175+'Données brutes'!N1175*Calculatrice!$D$2</f>
        <v>20475</v>
      </c>
      <c r="D1179" s="2">
        <f t="shared" si="93"/>
        <v>-52887</v>
      </c>
      <c r="E1179" s="8">
        <f>IF(ABS(D1179)&lt;'Le jeu'!$E$6*1000,D1179,SIGN(D1179)*'Le jeu'!$E$6*1000)</f>
        <v>0</v>
      </c>
      <c r="F1179" s="8">
        <f t="shared" si="90"/>
        <v>-52887</v>
      </c>
      <c r="G1179" s="28">
        <f>IF(F1179&lt;0,'Le jeu'!$E$7*INT(Calculatrice!F1179/1000),0)</f>
        <v>0</v>
      </c>
      <c r="H1179" s="8">
        <f t="shared" si="91"/>
        <v>-52887</v>
      </c>
      <c r="I1179" s="28"/>
      <c r="J1179" s="2">
        <f t="shared" si="92"/>
        <v>-52887</v>
      </c>
      <c r="K1179" s="28">
        <f t="shared" si="94"/>
        <v>-52887</v>
      </c>
    </row>
    <row r="1180" spans="1:11" x14ac:dyDescent="0.25">
      <c r="A1180" s="3">
        <f>'Données brutes'!A1176+'Données brutes'!B1176</f>
        <v>43156.458333333336</v>
      </c>
      <c r="B1180" s="2">
        <f>'Données brutes'!C1176*$E$2</f>
        <v>73372</v>
      </c>
      <c r="C1180" s="8">
        <f>'Données brutes'!J1176*Calculatrice!$C$2+'Données brutes'!K1176*Calculatrice!$B$2+'Données brutes'!L1176+'Données brutes'!N1176*Calculatrice!$D$2</f>
        <v>20900</v>
      </c>
      <c r="D1180" s="2">
        <f t="shared" si="93"/>
        <v>-52472</v>
      </c>
      <c r="E1180" s="8">
        <f>IF(ABS(D1180)&lt;'Le jeu'!$E$6*1000,D1180,SIGN(D1180)*'Le jeu'!$E$6*1000)</f>
        <v>0</v>
      </c>
      <c r="F1180" s="8">
        <f t="shared" si="90"/>
        <v>-52472</v>
      </c>
      <c r="G1180" s="28">
        <f>IF(F1180&lt;0,'Le jeu'!$E$7*INT(Calculatrice!F1180/1000),0)</f>
        <v>0</v>
      </c>
      <c r="H1180" s="8">
        <f t="shared" si="91"/>
        <v>-52472</v>
      </c>
      <c r="I1180" s="28"/>
      <c r="J1180" s="2">
        <f t="shared" si="92"/>
        <v>-52472</v>
      </c>
      <c r="K1180" s="28">
        <f t="shared" si="94"/>
        <v>-52472</v>
      </c>
    </row>
    <row r="1181" spans="1:11" x14ac:dyDescent="0.25">
      <c r="A1181" s="3">
        <f>'Données brutes'!A1177+'Données brutes'!B1177</f>
        <v>43156.479166666664</v>
      </c>
      <c r="B1181" s="2">
        <f>'Données brutes'!C1177*$E$2</f>
        <v>73562</v>
      </c>
      <c r="C1181" s="8">
        <f>'Données brutes'!J1177*Calculatrice!$C$2+'Données brutes'!K1177*Calculatrice!$B$2+'Données brutes'!L1177+'Données brutes'!N1177*Calculatrice!$D$2</f>
        <v>21109</v>
      </c>
      <c r="D1181" s="2">
        <f t="shared" si="93"/>
        <v>-52453</v>
      </c>
      <c r="E1181" s="8">
        <f>IF(ABS(D1181)&lt;'Le jeu'!$E$6*1000,D1181,SIGN(D1181)*'Le jeu'!$E$6*1000)</f>
        <v>0</v>
      </c>
      <c r="F1181" s="8">
        <f t="shared" si="90"/>
        <v>-52453</v>
      </c>
      <c r="G1181" s="28">
        <f>IF(F1181&lt;0,'Le jeu'!$E$7*INT(Calculatrice!F1181/1000),0)</f>
        <v>0</v>
      </c>
      <c r="H1181" s="8">
        <f t="shared" si="91"/>
        <v>-52453</v>
      </c>
      <c r="I1181" s="28"/>
      <c r="J1181" s="2">
        <f t="shared" si="92"/>
        <v>-52453</v>
      </c>
      <c r="K1181" s="28">
        <f t="shared" si="94"/>
        <v>-52453</v>
      </c>
    </row>
    <row r="1182" spans="1:11" x14ac:dyDescent="0.25">
      <c r="A1182" s="3">
        <f>'Données brutes'!A1178+'Données brutes'!B1178</f>
        <v>43156.5</v>
      </c>
      <c r="B1182" s="2">
        <f>'Données brutes'!C1178*$E$2</f>
        <v>73757</v>
      </c>
      <c r="C1182" s="8">
        <f>'Données brutes'!J1178*Calculatrice!$C$2+'Données brutes'!K1178*Calculatrice!$B$2+'Données brutes'!L1178+'Données brutes'!N1178*Calculatrice!$D$2</f>
        <v>21144</v>
      </c>
      <c r="D1182" s="2">
        <f t="shared" si="93"/>
        <v>-52613</v>
      </c>
      <c r="E1182" s="8">
        <f>IF(ABS(D1182)&lt;'Le jeu'!$E$6*1000,D1182,SIGN(D1182)*'Le jeu'!$E$6*1000)</f>
        <v>0</v>
      </c>
      <c r="F1182" s="8">
        <f t="shared" si="90"/>
        <v>-52613</v>
      </c>
      <c r="G1182" s="28">
        <f>IF(F1182&lt;0,'Le jeu'!$E$7*INT(Calculatrice!F1182/1000),0)</f>
        <v>0</v>
      </c>
      <c r="H1182" s="8">
        <f t="shared" si="91"/>
        <v>-52613</v>
      </c>
      <c r="I1182" s="28"/>
      <c r="J1182" s="2">
        <f t="shared" si="92"/>
        <v>-52613</v>
      </c>
      <c r="K1182" s="28">
        <f t="shared" si="94"/>
        <v>-52613</v>
      </c>
    </row>
    <row r="1183" spans="1:11" x14ac:dyDescent="0.25">
      <c r="A1183" s="3">
        <f>'Données brutes'!A1179+'Données brutes'!B1179</f>
        <v>43156.520833333336</v>
      </c>
      <c r="B1183" s="2">
        <f>'Données brutes'!C1179*$E$2</f>
        <v>73924</v>
      </c>
      <c r="C1183" s="8">
        <f>'Données brutes'!J1179*Calculatrice!$C$2+'Données brutes'!K1179*Calculatrice!$B$2+'Données brutes'!L1179+'Données brutes'!N1179*Calculatrice!$D$2</f>
        <v>21476</v>
      </c>
      <c r="D1183" s="2">
        <f t="shared" si="93"/>
        <v>-52448</v>
      </c>
      <c r="E1183" s="8">
        <f>IF(ABS(D1183)&lt;'Le jeu'!$E$6*1000,D1183,SIGN(D1183)*'Le jeu'!$E$6*1000)</f>
        <v>0</v>
      </c>
      <c r="F1183" s="8">
        <f t="shared" si="90"/>
        <v>-52448</v>
      </c>
      <c r="G1183" s="28">
        <f>IF(F1183&lt;0,'Le jeu'!$E$7*INT(Calculatrice!F1183/1000),0)</f>
        <v>0</v>
      </c>
      <c r="H1183" s="8">
        <f t="shared" si="91"/>
        <v>-52448</v>
      </c>
      <c r="I1183" s="28"/>
      <c r="J1183" s="2">
        <f t="shared" si="92"/>
        <v>-52448</v>
      </c>
      <c r="K1183" s="28">
        <f t="shared" si="94"/>
        <v>-52448</v>
      </c>
    </row>
    <row r="1184" spans="1:11" x14ac:dyDescent="0.25">
      <c r="A1184" s="3">
        <f>'Données brutes'!A1180+'Données brutes'!B1180</f>
        <v>43156.541666666664</v>
      </c>
      <c r="B1184" s="2">
        <f>'Données brutes'!C1180*$E$2</f>
        <v>73803</v>
      </c>
      <c r="C1184" s="8">
        <f>'Données brutes'!J1180*Calculatrice!$C$2+'Données brutes'!K1180*Calculatrice!$B$2+'Données brutes'!L1180+'Données brutes'!N1180*Calculatrice!$D$2</f>
        <v>21578</v>
      </c>
      <c r="D1184" s="2">
        <f t="shared" si="93"/>
        <v>-52225</v>
      </c>
      <c r="E1184" s="8">
        <f>IF(ABS(D1184)&lt;'Le jeu'!$E$6*1000,D1184,SIGN(D1184)*'Le jeu'!$E$6*1000)</f>
        <v>0</v>
      </c>
      <c r="F1184" s="8">
        <f t="shared" si="90"/>
        <v>-52225</v>
      </c>
      <c r="G1184" s="28">
        <f>IF(F1184&lt;0,'Le jeu'!$E$7*INT(Calculatrice!F1184/1000),0)</f>
        <v>0</v>
      </c>
      <c r="H1184" s="8">
        <f t="shared" si="91"/>
        <v>-52225</v>
      </c>
      <c r="I1184" s="28"/>
      <c r="J1184" s="2">
        <f t="shared" si="92"/>
        <v>-52225</v>
      </c>
      <c r="K1184" s="28">
        <f t="shared" si="94"/>
        <v>-52225</v>
      </c>
    </row>
    <row r="1185" spans="1:11" x14ac:dyDescent="0.25">
      <c r="A1185" s="3">
        <f>'Données brutes'!A1181+'Données brutes'!B1181</f>
        <v>43156.5625</v>
      </c>
      <c r="B1185" s="2">
        <f>'Données brutes'!C1181*$E$2</f>
        <v>71401</v>
      </c>
      <c r="C1185" s="8">
        <f>'Données brutes'!J1181*Calculatrice!$C$2+'Données brutes'!K1181*Calculatrice!$B$2+'Données brutes'!L1181+'Données brutes'!N1181*Calculatrice!$D$2</f>
        <v>20705</v>
      </c>
      <c r="D1185" s="2">
        <f t="shared" si="93"/>
        <v>-50696</v>
      </c>
      <c r="E1185" s="8">
        <f>IF(ABS(D1185)&lt;'Le jeu'!$E$6*1000,D1185,SIGN(D1185)*'Le jeu'!$E$6*1000)</f>
        <v>0</v>
      </c>
      <c r="F1185" s="8">
        <f t="shared" si="90"/>
        <v>-50696</v>
      </c>
      <c r="G1185" s="28">
        <f>IF(F1185&lt;0,'Le jeu'!$E$7*INT(Calculatrice!F1185/1000),0)</f>
        <v>0</v>
      </c>
      <c r="H1185" s="8">
        <f t="shared" si="91"/>
        <v>-50696</v>
      </c>
      <c r="I1185" s="28"/>
      <c r="J1185" s="2">
        <f t="shared" si="92"/>
        <v>-50696</v>
      </c>
      <c r="K1185" s="28">
        <f t="shared" si="94"/>
        <v>-50696</v>
      </c>
    </row>
    <row r="1186" spans="1:11" x14ac:dyDescent="0.25">
      <c r="A1186" s="3">
        <f>'Données brutes'!A1182+'Données brutes'!B1182</f>
        <v>43156.583333333336</v>
      </c>
      <c r="B1186" s="2">
        <f>'Données brutes'!C1182*$E$2</f>
        <v>69353</v>
      </c>
      <c r="C1186" s="8">
        <f>'Données brutes'!J1182*Calculatrice!$C$2+'Données brutes'!K1182*Calculatrice!$B$2+'Données brutes'!L1182+'Données brutes'!N1182*Calculatrice!$D$2</f>
        <v>20194</v>
      </c>
      <c r="D1186" s="2">
        <f t="shared" si="93"/>
        <v>-49159</v>
      </c>
      <c r="E1186" s="8">
        <f>IF(ABS(D1186)&lt;'Le jeu'!$E$6*1000,D1186,SIGN(D1186)*'Le jeu'!$E$6*1000)</f>
        <v>0</v>
      </c>
      <c r="F1186" s="8">
        <f t="shared" si="90"/>
        <v>-49159</v>
      </c>
      <c r="G1186" s="28">
        <f>IF(F1186&lt;0,'Le jeu'!$E$7*INT(Calculatrice!F1186/1000),0)</f>
        <v>0</v>
      </c>
      <c r="H1186" s="8">
        <f t="shared" si="91"/>
        <v>-49159</v>
      </c>
      <c r="I1186" s="28"/>
      <c r="J1186" s="2">
        <f t="shared" si="92"/>
        <v>-49159</v>
      </c>
      <c r="K1186" s="28">
        <f t="shared" si="94"/>
        <v>-49159</v>
      </c>
    </row>
    <row r="1187" spans="1:11" x14ac:dyDescent="0.25">
      <c r="A1187" s="3">
        <f>'Données brutes'!A1183+'Données brutes'!B1183</f>
        <v>43156.604166666664</v>
      </c>
      <c r="B1187" s="2">
        <f>'Données brutes'!C1183*$E$2</f>
        <v>68005</v>
      </c>
      <c r="C1187" s="8">
        <f>'Données brutes'!J1183*Calculatrice!$C$2+'Données brutes'!K1183*Calculatrice!$B$2+'Données brutes'!L1183+'Données brutes'!N1183*Calculatrice!$D$2</f>
        <v>19599</v>
      </c>
      <c r="D1187" s="2">
        <f t="shared" si="93"/>
        <v>-48406</v>
      </c>
      <c r="E1187" s="8">
        <f>IF(ABS(D1187)&lt;'Le jeu'!$E$6*1000,D1187,SIGN(D1187)*'Le jeu'!$E$6*1000)</f>
        <v>0</v>
      </c>
      <c r="F1187" s="8">
        <f t="shared" si="90"/>
        <v>-48406</v>
      </c>
      <c r="G1187" s="28">
        <f>IF(F1187&lt;0,'Le jeu'!$E$7*INT(Calculatrice!F1187/1000),0)</f>
        <v>0</v>
      </c>
      <c r="H1187" s="8">
        <f t="shared" si="91"/>
        <v>-48406</v>
      </c>
      <c r="I1187" s="28"/>
      <c r="J1187" s="2">
        <f t="shared" si="92"/>
        <v>-48406</v>
      </c>
      <c r="K1187" s="28">
        <f t="shared" si="94"/>
        <v>-48406</v>
      </c>
    </row>
    <row r="1188" spans="1:11" x14ac:dyDescent="0.25">
      <c r="A1188" s="3">
        <f>'Données brutes'!A1184+'Données brutes'!B1184</f>
        <v>43156.625</v>
      </c>
      <c r="B1188" s="2">
        <f>'Données brutes'!C1184*$E$2</f>
        <v>66094</v>
      </c>
      <c r="C1188" s="8">
        <f>'Données brutes'!J1184*Calculatrice!$C$2+'Données brutes'!K1184*Calculatrice!$B$2+'Données brutes'!L1184+'Données brutes'!N1184*Calculatrice!$D$2</f>
        <v>19127</v>
      </c>
      <c r="D1188" s="2">
        <f t="shared" si="93"/>
        <v>-46967</v>
      </c>
      <c r="E1188" s="8">
        <f>IF(ABS(D1188)&lt;'Le jeu'!$E$6*1000,D1188,SIGN(D1188)*'Le jeu'!$E$6*1000)</f>
        <v>0</v>
      </c>
      <c r="F1188" s="8">
        <f t="shared" si="90"/>
        <v>-46967</v>
      </c>
      <c r="G1188" s="28">
        <f>IF(F1188&lt;0,'Le jeu'!$E$7*INT(Calculatrice!F1188/1000),0)</f>
        <v>0</v>
      </c>
      <c r="H1188" s="8">
        <f t="shared" si="91"/>
        <v>-46967</v>
      </c>
      <c r="I1188" s="28"/>
      <c r="J1188" s="2">
        <f t="shared" si="92"/>
        <v>-46967</v>
      </c>
      <c r="K1188" s="28">
        <f t="shared" si="94"/>
        <v>-46967</v>
      </c>
    </row>
    <row r="1189" spans="1:11" x14ac:dyDescent="0.25">
      <c r="A1189" s="3">
        <f>'Données brutes'!A1185+'Données brutes'!B1185</f>
        <v>43156.645833333336</v>
      </c>
      <c r="B1189" s="2">
        <f>'Données brutes'!C1185*$E$2</f>
        <v>65200</v>
      </c>
      <c r="C1189" s="8">
        <f>'Données brutes'!J1185*Calculatrice!$C$2+'Données brutes'!K1185*Calculatrice!$B$2+'Données brutes'!L1185+'Données brutes'!N1185*Calculatrice!$D$2</f>
        <v>19147</v>
      </c>
      <c r="D1189" s="2">
        <f t="shared" si="93"/>
        <v>-46053</v>
      </c>
      <c r="E1189" s="8">
        <f>IF(ABS(D1189)&lt;'Le jeu'!$E$6*1000,D1189,SIGN(D1189)*'Le jeu'!$E$6*1000)</f>
        <v>0</v>
      </c>
      <c r="F1189" s="8">
        <f t="shared" si="90"/>
        <v>-46053</v>
      </c>
      <c r="G1189" s="28">
        <f>IF(F1189&lt;0,'Le jeu'!$E$7*INT(Calculatrice!F1189/1000),0)</f>
        <v>0</v>
      </c>
      <c r="H1189" s="8">
        <f t="shared" si="91"/>
        <v>-46053</v>
      </c>
      <c r="I1189" s="28"/>
      <c r="J1189" s="2">
        <f t="shared" si="92"/>
        <v>-46053</v>
      </c>
      <c r="K1189" s="28">
        <f t="shared" si="94"/>
        <v>-46053</v>
      </c>
    </row>
    <row r="1190" spans="1:11" x14ac:dyDescent="0.25">
      <c r="A1190" s="3">
        <f>'Données brutes'!A1186+'Données brutes'!B1186</f>
        <v>43156.666666666664</v>
      </c>
      <c r="B1190" s="2">
        <f>'Données brutes'!C1186*$E$2</f>
        <v>64453</v>
      </c>
      <c r="C1190" s="8">
        <f>'Données brutes'!J1186*Calculatrice!$C$2+'Données brutes'!K1186*Calculatrice!$B$2+'Données brutes'!L1186+'Données brutes'!N1186*Calculatrice!$D$2</f>
        <v>18044</v>
      </c>
      <c r="D1190" s="2">
        <f t="shared" si="93"/>
        <v>-46409</v>
      </c>
      <c r="E1190" s="8">
        <f>IF(ABS(D1190)&lt;'Le jeu'!$E$6*1000,D1190,SIGN(D1190)*'Le jeu'!$E$6*1000)</f>
        <v>0</v>
      </c>
      <c r="F1190" s="8">
        <f t="shared" si="90"/>
        <v>-46409</v>
      </c>
      <c r="G1190" s="28">
        <f>IF(F1190&lt;0,'Le jeu'!$E$7*INT(Calculatrice!F1190/1000),0)</f>
        <v>0</v>
      </c>
      <c r="H1190" s="8">
        <f t="shared" si="91"/>
        <v>-46409</v>
      </c>
      <c r="I1190" s="28"/>
      <c r="J1190" s="2">
        <f t="shared" si="92"/>
        <v>-46409</v>
      </c>
      <c r="K1190" s="28">
        <f t="shared" si="94"/>
        <v>-46409</v>
      </c>
    </row>
    <row r="1191" spans="1:11" x14ac:dyDescent="0.25">
      <c r="A1191" s="3">
        <f>'Données brutes'!A1187+'Données brutes'!B1187</f>
        <v>43156.6875</v>
      </c>
      <c r="B1191" s="2">
        <f>'Données brutes'!C1187*$E$2</f>
        <v>63945</v>
      </c>
      <c r="C1191" s="8">
        <f>'Données brutes'!J1187*Calculatrice!$C$2+'Données brutes'!K1187*Calculatrice!$B$2+'Données brutes'!L1187+'Données brutes'!N1187*Calculatrice!$D$2</f>
        <v>17922</v>
      </c>
      <c r="D1191" s="2">
        <f t="shared" si="93"/>
        <v>-46023</v>
      </c>
      <c r="E1191" s="8">
        <f>IF(ABS(D1191)&lt;'Le jeu'!$E$6*1000,D1191,SIGN(D1191)*'Le jeu'!$E$6*1000)</f>
        <v>0</v>
      </c>
      <c r="F1191" s="8">
        <f t="shared" ref="F1191:F1254" si="95">D1191-E1191</f>
        <v>-46023</v>
      </c>
      <c r="G1191" s="28">
        <f>IF(F1191&lt;0,'Le jeu'!$E$7*INT(Calculatrice!F1191/1000),0)</f>
        <v>0</v>
      </c>
      <c r="H1191" s="8">
        <f t="shared" ref="H1191:H1254" si="96">F1191-G1191</f>
        <v>-46023</v>
      </c>
      <c r="I1191" s="28"/>
      <c r="J1191" s="2">
        <f t="shared" ref="J1191:J1254" si="97">H1191-(I1191-I1192)*1000000/0.5</f>
        <v>-46023</v>
      </c>
      <c r="K1191" s="28">
        <f t="shared" si="94"/>
        <v>-46023</v>
      </c>
    </row>
    <row r="1192" spans="1:11" x14ac:dyDescent="0.25">
      <c r="A1192" s="3">
        <f>'Données brutes'!A1188+'Données brutes'!B1188</f>
        <v>43156.708333333336</v>
      </c>
      <c r="B1192" s="2">
        <f>'Données brutes'!C1188*$E$2</f>
        <v>63940</v>
      </c>
      <c r="C1192" s="8">
        <f>'Données brutes'!J1188*Calculatrice!$C$2+'Données brutes'!K1188*Calculatrice!$B$2+'Données brutes'!L1188+'Données brutes'!N1188*Calculatrice!$D$2</f>
        <v>17687</v>
      </c>
      <c r="D1192" s="2">
        <f t="shared" si="93"/>
        <v>-46253</v>
      </c>
      <c r="E1192" s="8">
        <f>IF(ABS(D1192)&lt;'Le jeu'!$E$6*1000,D1192,SIGN(D1192)*'Le jeu'!$E$6*1000)</f>
        <v>0</v>
      </c>
      <c r="F1192" s="8">
        <f t="shared" si="95"/>
        <v>-46253</v>
      </c>
      <c r="G1192" s="28">
        <f>IF(F1192&lt;0,'Le jeu'!$E$7*INT(Calculatrice!F1192/1000),0)</f>
        <v>0</v>
      </c>
      <c r="H1192" s="8">
        <f t="shared" si="96"/>
        <v>-46253</v>
      </c>
      <c r="I1192" s="28"/>
      <c r="J1192" s="2">
        <f t="shared" si="97"/>
        <v>-46253</v>
      </c>
      <c r="K1192" s="28">
        <f t="shared" si="94"/>
        <v>-46253</v>
      </c>
    </row>
    <row r="1193" spans="1:11" x14ac:dyDescent="0.25">
      <c r="A1193" s="3">
        <f>'Données brutes'!A1189+'Données brutes'!B1189</f>
        <v>43156.729166666664</v>
      </c>
      <c r="B1193" s="2">
        <f>'Données brutes'!C1189*$E$2</f>
        <v>64890</v>
      </c>
      <c r="C1193" s="8">
        <f>'Données brutes'!J1189*Calculatrice!$C$2+'Données brutes'!K1189*Calculatrice!$B$2+'Données brutes'!L1189+'Données brutes'!N1189*Calculatrice!$D$2</f>
        <v>16967</v>
      </c>
      <c r="D1193" s="2">
        <f t="shared" si="93"/>
        <v>-47923</v>
      </c>
      <c r="E1193" s="8">
        <f>IF(ABS(D1193)&lt;'Le jeu'!$E$6*1000,D1193,SIGN(D1193)*'Le jeu'!$E$6*1000)</f>
        <v>0</v>
      </c>
      <c r="F1193" s="8">
        <f t="shared" si="95"/>
        <v>-47923</v>
      </c>
      <c r="G1193" s="28">
        <f>IF(F1193&lt;0,'Le jeu'!$E$7*INT(Calculatrice!F1193/1000),0)</f>
        <v>0</v>
      </c>
      <c r="H1193" s="8">
        <f t="shared" si="96"/>
        <v>-47923</v>
      </c>
      <c r="I1193" s="28"/>
      <c r="J1193" s="2">
        <f t="shared" si="97"/>
        <v>-47923</v>
      </c>
      <c r="K1193" s="28">
        <f t="shared" si="94"/>
        <v>-47923</v>
      </c>
    </row>
    <row r="1194" spans="1:11" x14ac:dyDescent="0.25">
      <c r="A1194" s="3">
        <f>'Données brutes'!A1190+'Données brutes'!B1190</f>
        <v>43156.75</v>
      </c>
      <c r="B1194" s="2">
        <f>'Données brutes'!C1190*$E$2</f>
        <v>66744</v>
      </c>
      <c r="C1194" s="8">
        <f>'Données brutes'!J1190*Calculatrice!$C$2+'Données brutes'!K1190*Calculatrice!$B$2+'Données brutes'!L1190+'Données brutes'!N1190*Calculatrice!$D$2</f>
        <v>17051</v>
      </c>
      <c r="D1194" s="2">
        <f t="shared" si="93"/>
        <v>-49693</v>
      </c>
      <c r="E1194" s="8">
        <f>IF(ABS(D1194)&lt;'Le jeu'!$E$6*1000,D1194,SIGN(D1194)*'Le jeu'!$E$6*1000)</f>
        <v>0</v>
      </c>
      <c r="F1194" s="8">
        <f t="shared" si="95"/>
        <v>-49693</v>
      </c>
      <c r="G1194" s="28">
        <f>IF(F1194&lt;0,'Le jeu'!$E$7*INT(Calculatrice!F1194/1000),0)</f>
        <v>0</v>
      </c>
      <c r="H1194" s="8">
        <f t="shared" si="96"/>
        <v>-49693</v>
      </c>
      <c r="I1194" s="28"/>
      <c r="J1194" s="2">
        <f t="shared" si="97"/>
        <v>-49693</v>
      </c>
      <c r="K1194" s="28">
        <f t="shared" si="94"/>
        <v>-49693</v>
      </c>
    </row>
    <row r="1195" spans="1:11" x14ac:dyDescent="0.25">
      <c r="A1195" s="3">
        <f>'Données brutes'!A1191+'Données brutes'!B1191</f>
        <v>43156.770833333336</v>
      </c>
      <c r="B1195" s="2">
        <f>'Données brutes'!C1191*$E$2</f>
        <v>70052</v>
      </c>
      <c r="C1195" s="8">
        <f>'Données brutes'!J1191*Calculatrice!$C$2+'Données brutes'!K1191*Calculatrice!$B$2+'Données brutes'!L1191+'Données brutes'!N1191*Calculatrice!$D$2</f>
        <v>17340</v>
      </c>
      <c r="D1195" s="2">
        <f t="shared" si="93"/>
        <v>-52712</v>
      </c>
      <c r="E1195" s="8">
        <f>IF(ABS(D1195)&lt;'Le jeu'!$E$6*1000,D1195,SIGN(D1195)*'Le jeu'!$E$6*1000)</f>
        <v>0</v>
      </c>
      <c r="F1195" s="8">
        <f t="shared" si="95"/>
        <v>-52712</v>
      </c>
      <c r="G1195" s="28">
        <f>IF(F1195&lt;0,'Le jeu'!$E$7*INT(Calculatrice!F1195/1000),0)</f>
        <v>0</v>
      </c>
      <c r="H1195" s="8">
        <f t="shared" si="96"/>
        <v>-52712</v>
      </c>
      <c r="I1195" s="28"/>
      <c r="J1195" s="2">
        <f t="shared" si="97"/>
        <v>-52712</v>
      </c>
      <c r="K1195" s="28">
        <f t="shared" si="94"/>
        <v>-52712</v>
      </c>
    </row>
    <row r="1196" spans="1:11" x14ac:dyDescent="0.25">
      <c r="A1196" s="3">
        <f>'Données brutes'!A1192+'Données brutes'!B1192</f>
        <v>43156.791666666664</v>
      </c>
      <c r="B1196" s="2">
        <f>'Données brutes'!C1192*$E$2</f>
        <v>75211</v>
      </c>
      <c r="C1196" s="8">
        <f>'Données brutes'!J1192*Calculatrice!$C$2+'Données brutes'!K1192*Calculatrice!$B$2+'Données brutes'!L1192+'Données brutes'!N1192*Calculatrice!$D$2</f>
        <v>20694</v>
      </c>
      <c r="D1196" s="2">
        <f t="shared" si="93"/>
        <v>-54517</v>
      </c>
      <c r="E1196" s="8">
        <f>IF(ABS(D1196)&lt;'Le jeu'!$E$6*1000,D1196,SIGN(D1196)*'Le jeu'!$E$6*1000)</f>
        <v>0</v>
      </c>
      <c r="F1196" s="8">
        <f t="shared" si="95"/>
        <v>-54517</v>
      </c>
      <c r="G1196" s="28">
        <f>IF(F1196&lt;0,'Le jeu'!$E$7*INT(Calculatrice!F1196/1000),0)</f>
        <v>0</v>
      </c>
      <c r="H1196" s="8">
        <f t="shared" si="96"/>
        <v>-54517</v>
      </c>
      <c r="I1196" s="28"/>
      <c r="J1196" s="2">
        <f t="shared" si="97"/>
        <v>-54517</v>
      </c>
      <c r="K1196" s="28">
        <f t="shared" si="94"/>
        <v>-54517</v>
      </c>
    </row>
    <row r="1197" spans="1:11" x14ac:dyDescent="0.25">
      <c r="A1197" s="3">
        <f>'Données brutes'!A1193+'Données brutes'!B1193</f>
        <v>43156.8125</v>
      </c>
      <c r="B1197" s="2">
        <f>'Données brutes'!C1193*$E$2</f>
        <v>77626</v>
      </c>
      <c r="C1197" s="8">
        <f>'Données brutes'!J1193*Calculatrice!$C$2+'Données brutes'!K1193*Calculatrice!$B$2+'Données brutes'!L1193+'Données brutes'!N1193*Calculatrice!$D$2</f>
        <v>21857</v>
      </c>
      <c r="D1197" s="2">
        <f t="shared" si="93"/>
        <v>-55769</v>
      </c>
      <c r="E1197" s="8">
        <f>IF(ABS(D1197)&lt;'Le jeu'!$E$6*1000,D1197,SIGN(D1197)*'Le jeu'!$E$6*1000)</f>
        <v>0</v>
      </c>
      <c r="F1197" s="8">
        <f t="shared" si="95"/>
        <v>-55769</v>
      </c>
      <c r="G1197" s="28">
        <f>IF(F1197&lt;0,'Le jeu'!$E$7*INT(Calculatrice!F1197/1000),0)</f>
        <v>0</v>
      </c>
      <c r="H1197" s="8">
        <f t="shared" si="96"/>
        <v>-55769</v>
      </c>
      <c r="I1197" s="28"/>
      <c r="J1197" s="2">
        <f t="shared" si="97"/>
        <v>-55769</v>
      </c>
      <c r="K1197" s="28">
        <f t="shared" si="94"/>
        <v>-55769</v>
      </c>
    </row>
    <row r="1198" spans="1:11" x14ac:dyDescent="0.25">
      <c r="A1198" s="3">
        <f>'Données brutes'!A1194+'Données brutes'!B1194</f>
        <v>43156.833333333336</v>
      </c>
      <c r="B1198" s="2">
        <f>'Données brutes'!C1194*$E$2</f>
        <v>77555</v>
      </c>
      <c r="C1198" s="8">
        <f>'Données brutes'!J1194*Calculatrice!$C$2+'Données brutes'!K1194*Calculatrice!$B$2+'Données brutes'!L1194+'Données brutes'!N1194*Calculatrice!$D$2</f>
        <v>22184</v>
      </c>
      <c r="D1198" s="2">
        <f t="shared" si="93"/>
        <v>-55371</v>
      </c>
      <c r="E1198" s="8">
        <f>IF(ABS(D1198)&lt;'Le jeu'!$E$6*1000,D1198,SIGN(D1198)*'Le jeu'!$E$6*1000)</f>
        <v>0</v>
      </c>
      <c r="F1198" s="8">
        <f t="shared" si="95"/>
        <v>-55371</v>
      </c>
      <c r="G1198" s="28">
        <f>IF(F1198&lt;0,'Le jeu'!$E$7*INT(Calculatrice!F1198/1000),0)</f>
        <v>0</v>
      </c>
      <c r="H1198" s="8">
        <f t="shared" si="96"/>
        <v>-55371</v>
      </c>
      <c r="I1198" s="28"/>
      <c r="J1198" s="2">
        <f t="shared" si="97"/>
        <v>-55371</v>
      </c>
      <c r="K1198" s="28">
        <f t="shared" si="94"/>
        <v>-55371</v>
      </c>
    </row>
    <row r="1199" spans="1:11" x14ac:dyDescent="0.25">
      <c r="A1199" s="3">
        <f>'Données brutes'!A1195+'Données brutes'!B1195</f>
        <v>43156.854166666664</v>
      </c>
      <c r="B1199" s="2">
        <f>'Données brutes'!C1195*$E$2</f>
        <v>76645</v>
      </c>
      <c r="C1199" s="8">
        <f>'Données brutes'!J1195*Calculatrice!$C$2+'Données brutes'!K1195*Calculatrice!$B$2+'Données brutes'!L1195+'Données brutes'!N1195*Calculatrice!$D$2</f>
        <v>21452</v>
      </c>
      <c r="D1199" s="2">
        <f t="shared" si="93"/>
        <v>-55193</v>
      </c>
      <c r="E1199" s="8">
        <f>IF(ABS(D1199)&lt;'Le jeu'!$E$6*1000,D1199,SIGN(D1199)*'Le jeu'!$E$6*1000)</f>
        <v>0</v>
      </c>
      <c r="F1199" s="8">
        <f t="shared" si="95"/>
        <v>-55193</v>
      </c>
      <c r="G1199" s="28">
        <f>IF(F1199&lt;0,'Le jeu'!$E$7*INT(Calculatrice!F1199/1000),0)</f>
        <v>0</v>
      </c>
      <c r="H1199" s="8">
        <f t="shared" si="96"/>
        <v>-55193</v>
      </c>
      <c r="I1199" s="28"/>
      <c r="J1199" s="2">
        <f t="shared" si="97"/>
        <v>-55193</v>
      </c>
      <c r="K1199" s="28">
        <f t="shared" si="94"/>
        <v>-55193</v>
      </c>
    </row>
    <row r="1200" spans="1:11" x14ac:dyDescent="0.25">
      <c r="A1200" s="3">
        <f>'Données brutes'!A1196+'Données brutes'!B1196</f>
        <v>43156.875</v>
      </c>
      <c r="B1200" s="2">
        <f>'Données brutes'!C1196*$E$2</f>
        <v>75755</v>
      </c>
      <c r="C1200" s="8">
        <f>'Données brutes'!J1196*Calculatrice!$C$2+'Données brutes'!K1196*Calculatrice!$B$2+'Données brutes'!L1196+'Données brutes'!N1196*Calculatrice!$D$2</f>
        <v>20581</v>
      </c>
      <c r="D1200" s="2">
        <f t="shared" si="93"/>
        <v>-55174</v>
      </c>
      <c r="E1200" s="8">
        <f>IF(ABS(D1200)&lt;'Le jeu'!$E$6*1000,D1200,SIGN(D1200)*'Le jeu'!$E$6*1000)</f>
        <v>0</v>
      </c>
      <c r="F1200" s="8">
        <f t="shared" si="95"/>
        <v>-55174</v>
      </c>
      <c r="G1200" s="28">
        <f>IF(F1200&lt;0,'Le jeu'!$E$7*INT(Calculatrice!F1200/1000),0)</f>
        <v>0</v>
      </c>
      <c r="H1200" s="8">
        <f t="shared" si="96"/>
        <v>-55174</v>
      </c>
      <c r="I1200" s="28"/>
      <c r="J1200" s="2">
        <f t="shared" si="97"/>
        <v>-55174</v>
      </c>
      <c r="K1200" s="28">
        <f t="shared" si="94"/>
        <v>-55174</v>
      </c>
    </row>
    <row r="1201" spans="1:11" x14ac:dyDescent="0.25">
      <c r="A1201" s="3">
        <f>'Données brutes'!A1197+'Données brutes'!B1197</f>
        <v>43156.895833333336</v>
      </c>
      <c r="B1201" s="2">
        <f>'Données brutes'!C1197*$E$2</f>
        <v>74573</v>
      </c>
      <c r="C1201" s="8">
        <f>'Données brutes'!J1197*Calculatrice!$C$2+'Données brutes'!K1197*Calculatrice!$B$2+'Données brutes'!L1197+'Données brutes'!N1197*Calculatrice!$D$2</f>
        <v>19868</v>
      </c>
      <c r="D1201" s="2">
        <f t="shared" si="93"/>
        <v>-54705</v>
      </c>
      <c r="E1201" s="8">
        <f>IF(ABS(D1201)&lt;'Le jeu'!$E$6*1000,D1201,SIGN(D1201)*'Le jeu'!$E$6*1000)</f>
        <v>0</v>
      </c>
      <c r="F1201" s="8">
        <f t="shared" si="95"/>
        <v>-54705</v>
      </c>
      <c r="G1201" s="28">
        <f>IF(F1201&lt;0,'Le jeu'!$E$7*INT(Calculatrice!F1201/1000),0)</f>
        <v>0</v>
      </c>
      <c r="H1201" s="8">
        <f t="shared" si="96"/>
        <v>-54705</v>
      </c>
      <c r="I1201" s="28"/>
      <c r="J1201" s="2">
        <f t="shared" si="97"/>
        <v>-54705</v>
      </c>
      <c r="K1201" s="28">
        <f t="shared" si="94"/>
        <v>-54705</v>
      </c>
    </row>
    <row r="1202" spans="1:11" x14ac:dyDescent="0.25">
      <c r="A1202" s="3">
        <f>'Données brutes'!A1198+'Données brutes'!B1198</f>
        <v>43156.916666666664</v>
      </c>
      <c r="B1202" s="2">
        <f>'Données brutes'!C1198*$E$2</f>
        <v>73770</v>
      </c>
      <c r="C1202" s="8">
        <f>'Données brutes'!J1198*Calculatrice!$C$2+'Données brutes'!K1198*Calculatrice!$B$2+'Données brutes'!L1198+'Données brutes'!N1198*Calculatrice!$D$2</f>
        <v>18504</v>
      </c>
      <c r="D1202" s="2">
        <f t="shared" si="93"/>
        <v>-55266</v>
      </c>
      <c r="E1202" s="8">
        <f>IF(ABS(D1202)&lt;'Le jeu'!$E$6*1000,D1202,SIGN(D1202)*'Le jeu'!$E$6*1000)</f>
        <v>0</v>
      </c>
      <c r="F1202" s="8">
        <f t="shared" si="95"/>
        <v>-55266</v>
      </c>
      <c r="G1202" s="28">
        <f>IF(F1202&lt;0,'Le jeu'!$E$7*INT(Calculatrice!F1202/1000),0)</f>
        <v>0</v>
      </c>
      <c r="H1202" s="8">
        <f t="shared" si="96"/>
        <v>-55266</v>
      </c>
      <c r="I1202" s="28"/>
      <c r="J1202" s="2">
        <f t="shared" si="97"/>
        <v>-55266</v>
      </c>
      <c r="K1202" s="28">
        <f t="shared" si="94"/>
        <v>-55266</v>
      </c>
    </row>
    <row r="1203" spans="1:11" x14ac:dyDescent="0.25">
      <c r="A1203" s="3">
        <f>'Données brutes'!A1199+'Données brutes'!B1199</f>
        <v>43156.9375</v>
      </c>
      <c r="B1203" s="2">
        <f>'Données brutes'!C1199*$E$2</f>
        <v>74492</v>
      </c>
      <c r="C1203" s="8">
        <f>'Données brutes'!J1199*Calculatrice!$C$2+'Données brutes'!K1199*Calculatrice!$B$2+'Données brutes'!L1199+'Données brutes'!N1199*Calculatrice!$D$2</f>
        <v>17657</v>
      </c>
      <c r="D1203" s="2">
        <f t="shared" si="93"/>
        <v>-56835</v>
      </c>
      <c r="E1203" s="8">
        <f>IF(ABS(D1203)&lt;'Le jeu'!$E$6*1000,D1203,SIGN(D1203)*'Le jeu'!$E$6*1000)</f>
        <v>0</v>
      </c>
      <c r="F1203" s="8">
        <f t="shared" si="95"/>
        <v>-56835</v>
      </c>
      <c r="G1203" s="28">
        <f>IF(F1203&lt;0,'Le jeu'!$E$7*INT(Calculatrice!F1203/1000),0)</f>
        <v>0</v>
      </c>
      <c r="H1203" s="8">
        <f t="shared" si="96"/>
        <v>-56835</v>
      </c>
      <c r="I1203" s="28"/>
      <c r="J1203" s="2">
        <f t="shared" si="97"/>
        <v>-56835</v>
      </c>
      <c r="K1203" s="28">
        <f t="shared" si="94"/>
        <v>-56835</v>
      </c>
    </row>
    <row r="1204" spans="1:11" x14ac:dyDescent="0.25">
      <c r="A1204" s="3">
        <f>'Données brutes'!A1200+'Données brutes'!B1200</f>
        <v>43156.958333333336</v>
      </c>
      <c r="B1204" s="2">
        <f>'Données brutes'!C1200*$E$2</f>
        <v>77352</v>
      </c>
      <c r="C1204" s="8">
        <f>'Données brutes'!J1200*Calculatrice!$C$2+'Données brutes'!K1200*Calculatrice!$B$2+'Données brutes'!L1200+'Données brutes'!N1200*Calculatrice!$D$2</f>
        <v>19959</v>
      </c>
      <c r="D1204" s="2">
        <f t="shared" si="93"/>
        <v>-57393</v>
      </c>
      <c r="E1204" s="8">
        <f>IF(ABS(D1204)&lt;'Le jeu'!$E$6*1000,D1204,SIGN(D1204)*'Le jeu'!$E$6*1000)</f>
        <v>0</v>
      </c>
      <c r="F1204" s="8">
        <f t="shared" si="95"/>
        <v>-57393</v>
      </c>
      <c r="G1204" s="28">
        <f>IF(F1204&lt;0,'Le jeu'!$E$7*INT(Calculatrice!F1204/1000),0)</f>
        <v>0</v>
      </c>
      <c r="H1204" s="8">
        <f t="shared" si="96"/>
        <v>-57393</v>
      </c>
      <c r="I1204" s="28"/>
      <c r="J1204" s="2">
        <f t="shared" si="97"/>
        <v>-57393</v>
      </c>
      <c r="K1204" s="28">
        <f t="shared" si="94"/>
        <v>-57393</v>
      </c>
    </row>
    <row r="1205" spans="1:11" x14ac:dyDescent="0.25">
      <c r="A1205" s="3">
        <f>'Données brutes'!A1201+'Données brutes'!B1201</f>
        <v>43156.979166666664</v>
      </c>
      <c r="B1205" s="2">
        <f>'Données brutes'!C1201*$E$2</f>
        <v>76834</v>
      </c>
      <c r="C1205" s="8">
        <f>'Données brutes'!J1201*Calculatrice!$C$2+'Données brutes'!K1201*Calculatrice!$B$2+'Données brutes'!L1201+'Données brutes'!N1201*Calculatrice!$D$2</f>
        <v>18191</v>
      </c>
      <c r="D1205" s="2">
        <f t="shared" si="93"/>
        <v>-58643</v>
      </c>
      <c r="E1205" s="8">
        <f>IF(ABS(D1205)&lt;'Le jeu'!$E$6*1000,D1205,SIGN(D1205)*'Le jeu'!$E$6*1000)</f>
        <v>0</v>
      </c>
      <c r="F1205" s="8">
        <f t="shared" si="95"/>
        <v>-58643</v>
      </c>
      <c r="G1205" s="28">
        <f>IF(F1205&lt;0,'Le jeu'!$E$7*INT(Calculatrice!F1205/1000),0)</f>
        <v>0</v>
      </c>
      <c r="H1205" s="8">
        <f t="shared" si="96"/>
        <v>-58643</v>
      </c>
      <c r="I1205" s="28"/>
      <c r="J1205" s="2">
        <f t="shared" si="97"/>
        <v>-58643</v>
      </c>
      <c r="K1205" s="28">
        <f t="shared" si="94"/>
        <v>-58643</v>
      </c>
    </row>
    <row r="1206" spans="1:11" x14ac:dyDescent="0.25">
      <c r="A1206" s="3">
        <f>'Données brutes'!A1202+'Données brutes'!B1202</f>
        <v>43157</v>
      </c>
      <c r="B1206" s="2">
        <f>'Données brutes'!C1202*$E$2</f>
        <v>77143</v>
      </c>
      <c r="C1206" s="8">
        <f>'Données brutes'!J1202*Calculatrice!$C$2+'Données brutes'!K1202*Calculatrice!$B$2+'Données brutes'!L1202+'Données brutes'!N1202*Calculatrice!$D$2</f>
        <v>18627</v>
      </c>
      <c r="D1206" s="2">
        <f t="shared" si="93"/>
        <v>-58516</v>
      </c>
      <c r="E1206" s="8">
        <f>IF(ABS(D1206)&lt;'Le jeu'!$E$6*1000,D1206,SIGN(D1206)*'Le jeu'!$E$6*1000)</f>
        <v>0</v>
      </c>
      <c r="F1206" s="8">
        <f t="shared" si="95"/>
        <v>-58516</v>
      </c>
      <c r="G1206" s="28">
        <f>IF(F1206&lt;0,'Le jeu'!$E$7*INT(Calculatrice!F1206/1000),0)</f>
        <v>0</v>
      </c>
      <c r="H1206" s="8">
        <f t="shared" si="96"/>
        <v>-58516</v>
      </c>
      <c r="I1206" s="28"/>
      <c r="J1206" s="2">
        <f t="shared" si="97"/>
        <v>-58516</v>
      </c>
      <c r="K1206" s="28">
        <f t="shared" si="94"/>
        <v>-58516</v>
      </c>
    </row>
    <row r="1207" spans="1:11" x14ac:dyDescent="0.25">
      <c r="A1207" s="3">
        <f>'Données brutes'!A1203+'Données brutes'!B1203</f>
        <v>43157.020833333336</v>
      </c>
      <c r="B1207" s="2">
        <f>'Données brutes'!C1203*$E$2</f>
        <v>75647</v>
      </c>
      <c r="C1207" s="8">
        <f>'Données brutes'!J1203*Calculatrice!$C$2+'Données brutes'!K1203*Calculatrice!$B$2+'Données brutes'!L1203+'Données brutes'!N1203*Calculatrice!$D$2</f>
        <v>18398</v>
      </c>
      <c r="D1207" s="2">
        <f t="shared" si="93"/>
        <v>-57249</v>
      </c>
      <c r="E1207" s="8">
        <f>IF(ABS(D1207)&lt;'Le jeu'!$E$6*1000,D1207,SIGN(D1207)*'Le jeu'!$E$6*1000)</f>
        <v>0</v>
      </c>
      <c r="F1207" s="8">
        <f t="shared" si="95"/>
        <v>-57249</v>
      </c>
      <c r="G1207" s="28">
        <f>IF(F1207&lt;0,'Le jeu'!$E$7*INT(Calculatrice!F1207/1000),0)</f>
        <v>0</v>
      </c>
      <c r="H1207" s="8">
        <f t="shared" si="96"/>
        <v>-57249</v>
      </c>
      <c r="I1207" s="28"/>
      <c r="J1207" s="2">
        <f t="shared" si="97"/>
        <v>-57249</v>
      </c>
      <c r="K1207" s="28">
        <f t="shared" si="94"/>
        <v>-57249</v>
      </c>
    </row>
    <row r="1208" spans="1:11" x14ac:dyDescent="0.25">
      <c r="A1208" s="3">
        <f>'Données brutes'!A1204+'Données brutes'!B1204</f>
        <v>43157.041666666664</v>
      </c>
      <c r="B1208" s="2">
        <f>'Données brutes'!C1204*$E$2</f>
        <v>73448</v>
      </c>
      <c r="C1208" s="8">
        <f>'Données brutes'!J1204*Calculatrice!$C$2+'Données brutes'!K1204*Calculatrice!$B$2+'Données brutes'!L1204+'Données brutes'!N1204*Calculatrice!$D$2</f>
        <v>16637</v>
      </c>
      <c r="D1208" s="2">
        <f t="shared" si="93"/>
        <v>-56811</v>
      </c>
      <c r="E1208" s="8">
        <f>IF(ABS(D1208)&lt;'Le jeu'!$E$6*1000,D1208,SIGN(D1208)*'Le jeu'!$E$6*1000)</f>
        <v>0</v>
      </c>
      <c r="F1208" s="8">
        <f t="shared" si="95"/>
        <v>-56811</v>
      </c>
      <c r="G1208" s="28">
        <f>IF(F1208&lt;0,'Le jeu'!$E$7*INT(Calculatrice!F1208/1000),0)</f>
        <v>0</v>
      </c>
      <c r="H1208" s="8">
        <f t="shared" si="96"/>
        <v>-56811</v>
      </c>
      <c r="I1208" s="28"/>
      <c r="J1208" s="2">
        <f t="shared" si="97"/>
        <v>-56811</v>
      </c>
      <c r="K1208" s="28">
        <f t="shared" si="94"/>
        <v>-56811</v>
      </c>
    </row>
    <row r="1209" spans="1:11" x14ac:dyDescent="0.25">
      <c r="A1209" s="3">
        <f>'Données brutes'!A1205+'Données brutes'!B1205</f>
        <v>43157.0625</v>
      </c>
      <c r="B1209" s="2">
        <f>'Données brutes'!C1205*$E$2</f>
        <v>73498</v>
      </c>
      <c r="C1209" s="8">
        <f>'Données brutes'!J1205*Calculatrice!$C$2+'Données brutes'!K1205*Calculatrice!$B$2+'Données brutes'!L1205+'Données brutes'!N1205*Calculatrice!$D$2</f>
        <v>16467</v>
      </c>
      <c r="D1209" s="2">
        <f t="shared" si="93"/>
        <v>-57031</v>
      </c>
      <c r="E1209" s="8">
        <f>IF(ABS(D1209)&lt;'Le jeu'!$E$6*1000,D1209,SIGN(D1209)*'Le jeu'!$E$6*1000)</f>
        <v>0</v>
      </c>
      <c r="F1209" s="8">
        <f t="shared" si="95"/>
        <v>-57031</v>
      </c>
      <c r="G1209" s="28">
        <f>IF(F1209&lt;0,'Le jeu'!$E$7*INT(Calculatrice!F1209/1000),0)</f>
        <v>0</v>
      </c>
      <c r="H1209" s="8">
        <f t="shared" si="96"/>
        <v>-57031</v>
      </c>
      <c r="I1209" s="28"/>
      <c r="J1209" s="2">
        <f t="shared" si="97"/>
        <v>-57031</v>
      </c>
      <c r="K1209" s="28">
        <f t="shared" si="94"/>
        <v>-57031</v>
      </c>
    </row>
    <row r="1210" spans="1:11" x14ac:dyDescent="0.25">
      <c r="A1210" s="3">
        <f>'Données brutes'!A1206+'Données brutes'!B1206</f>
        <v>43157.083333333336</v>
      </c>
      <c r="B1210" s="2">
        <f>'Données brutes'!C1206*$E$2</f>
        <v>73188</v>
      </c>
      <c r="C1210" s="8">
        <f>'Données brutes'!J1206*Calculatrice!$C$2+'Données brutes'!K1206*Calculatrice!$B$2+'Données brutes'!L1206+'Données brutes'!N1206*Calculatrice!$D$2</f>
        <v>17097</v>
      </c>
      <c r="D1210" s="2">
        <f t="shared" si="93"/>
        <v>-56091</v>
      </c>
      <c r="E1210" s="8">
        <f>IF(ABS(D1210)&lt;'Le jeu'!$E$6*1000,D1210,SIGN(D1210)*'Le jeu'!$E$6*1000)</f>
        <v>0</v>
      </c>
      <c r="F1210" s="8">
        <f t="shared" si="95"/>
        <v>-56091</v>
      </c>
      <c r="G1210" s="28">
        <f>IF(F1210&lt;0,'Le jeu'!$E$7*INT(Calculatrice!F1210/1000),0)</f>
        <v>0</v>
      </c>
      <c r="H1210" s="8">
        <f t="shared" si="96"/>
        <v>-56091</v>
      </c>
      <c r="I1210" s="28"/>
      <c r="J1210" s="2">
        <f t="shared" si="97"/>
        <v>-56091</v>
      </c>
      <c r="K1210" s="28">
        <f t="shared" si="94"/>
        <v>-56091</v>
      </c>
    </row>
    <row r="1211" spans="1:11" x14ac:dyDescent="0.25">
      <c r="A1211" s="3">
        <f>'Données brutes'!A1207+'Données brutes'!B1207</f>
        <v>43157.104166666664</v>
      </c>
      <c r="B1211" s="2">
        <f>'Données brutes'!C1207*$E$2</f>
        <v>73195</v>
      </c>
      <c r="C1211" s="8">
        <f>'Données brutes'!J1207*Calculatrice!$C$2+'Données brutes'!K1207*Calculatrice!$B$2+'Données brutes'!L1207+'Données brutes'!N1207*Calculatrice!$D$2</f>
        <v>16257</v>
      </c>
      <c r="D1211" s="2">
        <f t="shared" si="93"/>
        <v>-56938</v>
      </c>
      <c r="E1211" s="8">
        <f>IF(ABS(D1211)&lt;'Le jeu'!$E$6*1000,D1211,SIGN(D1211)*'Le jeu'!$E$6*1000)</f>
        <v>0</v>
      </c>
      <c r="F1211" s="8">
        <f t="shared" si="95"/>
        <v>-56938</v>
      </c>
      <c r="G1211" s="28">
        <f>IF(F1211&lt;0,'Le jeu'!$E$7*INT(Calculatrice!F1211/1000),0)</f>
        <v>0</v>
      </c>
      <c r="H1211" s="8">
        <f t="shared" si="96"/>
        <v>-56938</v>
      </c>
      <c r="I1211" s="28"/>
      <c r="J1211" s="2">
        <f t="shared" si="97"/>
        <v>-56938</v>
      </c>
      <c r="K1211" s="28">
        <f t="shared" si="94"/>
        <v>-56938</v>
      </c>
    </row>
    <row r="1212" spans="1:11" x14ac:dyDescent="0.25">
      <c r="A1212" s="3">
        <f>'Données brutes'!A1208+'Données brutes'!B1208</f>
        <v>43157.125</v>
      </c>
      <c r="B1212" s="2">
        <f>'Données brutes'!C1208*$E$2</f>
        <v>71778</v>
      </c>
      <c r="C1212" s="8">
        <f>'Données brutes'!J1208*Calculatrice!$C$2+'Données brutes'!K1208*Calculatrice!$B$2+'Données brutes'!L1208+'Données brutes'!N1208*Calculatrice!$D$2</f>
        <v>15734</v>
      </c>
      <c r="D1212" s="2">
        <f t="shared" si="93"/>
        <v>-56044</v>
      </c>
      <c r="E1212" s="8">
        <f>IF(ABS(D1212)&lt;'Le jeu'!$E$6*1000,D1212,SIGN(D1212)*'Le jeu'!$E$6*1000)</f>
        <v>0</v>
      </c>
      <c r="F1212" s="8">
        <f t="shared" si="95"/>
        <v>-56044</v>
      </c>
      <c r="G1212" s="28">
        <f>IF(F1212&lt;0,'Le jeu'!$E$7*INT(Calculatrice!F1212/1000),0)</f>
        <v>0</v>
      </c>
      <c r="H1212" s="8">
        <f t="shared" si="96"/>
        <v>-56044</v>
      </c>
      <c r="I1212" s="28"/>
      <c r="J1212" s="2">
        <f t="shared" si="97"/>
        <v>-56044</v>
      </c>
      <c r="K1212" s="28">
        <f t="shared" si="94"/>
        <v>-56044</v>
      </c>
    </row>
    <row r="1213" spans="1:11" x14ac:dyDescent="0.25">
      <c r="A1213" s="3">
        <f>'Données brutes'!A1209+'Données brutes'!B1209</f>
        <v>43157.145833333336</v>
      </c>
      <c r="B1213" s="2">
        <f>'Données brutes'!C1209*$E$2</f>
        <v>71069</v>
      </c>
      <c r="C1213" s="8">
        <f>'Données brutes'!J1209*Calculatrice!$C$2+'Données brutes'!K1209*Calculatrice!$B$2+'Données brutes'!L1209+'Données brutes'!N1209*Calculatrice!$D$2</f>
        <v>16199</v>
      </c>
      <c r="D1213" s="2">
        <f t="shared" si="93"/>
        <v>-54870</v>
      </c>
      <c r="E1213" s="8">
        <f>IF(ABS(D1213)&lt;'Le jeu'!$E$6*1000,D1213,SIGN(D1213)*'Le jeu'!$E$6*1000)</f>
        <v>0</v>
      </c>
      <c r="F1213" s="8">
        <f t="shared" si="95"/>
        <v>-54870</v>
      </c>
      <c r="G1213" s="28">
        <f>IF(F1213&lt;0,'Le jeu'!$E$7*INT(Calculatrice!F1213/1000),0)</f>
        <v>0</v>
      </c>
      <c r="H1213" s="8">
        <f t="shared" si="96"/>
        <v>-54870</v>
      </c>
      <c r="I1213" s="28"/>
      <c r="J1213" s="2">
        <f t="shared" si="97"/>
        <v>-54870</v>
      </c>
      <c r="K1213" s="28">
        <f t="shared" si="94"/>
        <v>-54870</v>
      </c>
    </row>
    <row r="1214" spans="1:11" x14ac:dyDescent="0.25">
      <c r="A1214" s="3">
        <f>'Données brutes'!A1210+'Données brutes'!B1210</f>
        <v>43157.166666666664</v>
      </c>
      <c r="B1214" s="2">
        <f>'Données brutes'!C1210*$E$2</f>
        <v>70464</v>
      </c>
      <c r="C1214" s="8">
        <f>'Données brutes'!J1210*Calculatrice!$C$2+'Données brutes'!K1210*Calculatrice!$B$2+'Données brutes'!L1210+'Données brutes'!N1210*Calculatrice!$D$2</f>
        <v>16193</v>
      </c>
      <c r="D1214" s="2">
        <f t="shared" si="93"/>
        <v>-54271</v>
      </c>
      <c r="E1214" s="8">
        <f>IF(ABS(D1214)&lt;'Le jeu'!$E$6*1000,D1214,SIGN(D1214)*'Le jeu'!$E$6*1000)</f>
        <v>0</v>
      </c>
      <c r="F1214" s="8">
        <f t="shared" si="95"/>
        <v>-54271</v>
      </c>
      <c r="G1214" s="28">
        <f>IF(F1214&lt;0,'Le jeu'!$E$7*INT(Calculatrice!F1214/1000),0)</f>
        <v>0</v>
      </c>
      <c r="H1214" s="8">
        <f t="shared" si="96"/>
        <v>-54271</v>
      </c>
      <c r="I1214" s="28"/>
      <c r="J1214" s="2">
        <f t="shared" si="97"/>
        <v>-54271</v>
      </c>
      <c r="K1214" s="28">
        <f t="shared" si="94"/>
        <v>-54271</v>
      </c>
    </row>
    <row r="1215" spans="1:11" x14ac:dyDescent="0.25">
      <c r="A1215" s="3">
        <f>'Données brutes'!A1211+'Données brutes'!B1211</f>
        <v>43157.1875</v>
      </c>
      <c r="B1215" s="2">
        <f>'Données brutes'!C1211*$E$2</f>
        <v>70686</v>
      </c>
      <c r="C1215" s="8">
        <f>'Données brutes'!J1211*Calculatrice!$C$2+'Données brutes'!K1211*Calculatrice!$B$2+'Données brutes'!L1211+'Données brutes'!N1211*Calculatrice!$D$2</f>
        <v>16338</v>
      </c>
      <c r="D1215" s="2">
        <f t="shared" si="93"/>
        <v>-54348</v>
      </c>
      <c r="E1215" s="8">
        <f>IF(ABS(D1215)&lt;'Le jeu'!$E$6*1000,D1215,SIGN(D1215)*'Le jeu'!$E$6*1000)</f>
        <v>0</v>
      </c>
      <c r="F1215" s="8">
        <f t="shared" si="95"/>
        <v>-54348</v>
      </c>
      <c r="G1215" s="28">
        <f>IF(F1215&lt;0,'Le jeu'!$E$7*INT(Calculatrice!F1215/1000),0)</f>
        <v>0</v>
      </c>
      <c r="H1215" s="8">
        <f t="shared" si="96"/>
        <v>-54348</v>
      </c>
      <c r="I1215" s="28"/>
      <c r="J1215" s="2">
        <f t="shared" si="97"/>
        <v>-54348</v>
      </c>
      <c r="K1215" s="28">
        <f t="shared" si="94"/>
        <v>-54348</v>
      </c>
    </row>
    <row r="1216" spans="1:11" x14ac:dyDescent="0.25">
      <c r="A1216" s="3">
        <f>'Données brutes'!A1212+'Données brutes'!B1212</f>
        <v>43157.208333333336</v>
      </c>
      <c r="B1216" s="2">
        <f>'Données brutes'!C1212*$E$2</f>
        <v>71273</v>
      </c>
      <c r="C1216" s="8">
        <f>'Données brutes'!J1212*Calculatrice!$C$2+'Données brutes'!K1212*Calculatrice!$B$2+'Données brutes'!L1212+'Données brutes'!N1212*Calculatrice!$D$2</f>
        <v>16388</v>
      </c>
      <c r="D1216" s="2">
        <f t="shared" si="93"/>
        <v>-54885</v>
      </c>
      <c r="E1216" s="8">
        <f>IF(ABS(D1216)&lt;'Le jeu'!$E$6*1000,D1216,SIGN(D1216)*'Le jeu'!$E$6*1000)</f>
        <v>0</v>
      </c>
      <c r="F1216" s="8">
        <f t="shared" si="95"/>
        <v>-54885</v>
      </c>
      <c r="G1216" s="28">
        <f>IF(F1216&lt;0,'Le jeu'!$E$7*INT(Calculatrice!F1216/1000),0)</f>
        <v>0</v>
      </c>
      <c r="H1216" s="8">
        <f t="shared" si="96"/>
        <v>-54885</v>
      </c>
      <c r="I1216" s="28"/>
      <c r="J1216" s="2">
        <f t="shared" si="97"/>
        <v>-54885</v>
      </c>
      <c r="K1216" s="28">
        <f t="shared" si="94"/>
        <v>-54885</v>
      </c>
    </row>
    <row r="1217" spans="1:11" x14ac:dyDescent="0.25">
      <c r="A1217" s="3">
        <f>'Données brutes'!A1213+'Données brutes'!B1213</f>
        <v>43157.229166666664</v>
      </c>
      <c r="B1217" s="2">
        <f>'Données brutes'!C1213*$E$2</f>
        <v>73799</v>
      </c>
      <c r="C1217" s="8">
        <f>'Données brutes'!J1213*Calculatrice!$C$2+'Données brutes'!K1213*Calculatrice!$B$2+'Données brutes'!L1213+'Données brutes'!N1213*Calculatrice!$D$2</f>
        <v>17213</v>
      </c>
      <c r="D1217" s="2">
        <f t="shared" si="93"/>
        <v>-56586</v>
      </c>
      <c r="E1217" s="8">
        <f>IF(ABS(D1217)&lt;'Le jeu'!$E$6*1000,D1217,SIGN(D1217)*'Le jeu'!$E$6*1000)</f>
        <v>0</v>
      </c>
      <c r="F1217" s="8">
        <f t="shared" si="95"/>
        <v>-56586</v>
      </c>
      <c r="G1217" s="28">
        <f>IF(F1217&lt;0,'Le jeu'!$E$7*INT(Calculatrice!F1217/1000),0)</f>
        <v>0</v>
      </c>
      <c r="H1217" s="8">
        <f t="shared" si="96"/>
        <v>-56586</v>
      </c>
      <c r="I1217" s="28"/>
      <c r="J1217" s="2">
        <f t="shared" si="97"/>
        <v>-56586</v>
      </c>
      <c r="K1217" s="28">
        <f t="shared" si="94"/>
        <v>-56586</v>
      </c>
    </row>
    <row r="1218" spans="1:11" x14ac:dyDescent="0.25">
      <c r="A1218" s="3">
        <f>'Données brutes'!A1214+'Données brutes'!B1214</f>
        <v>43157.25</v>
      </c>
      <c r="B1218" s="2">
        <f>'Données brutes'!C1214*$E$2</f>
        <v>75805</v>
      </c>
      <c r="C1218" s="8">
        <f>'Données brutes'!J1214*Calculatrice!$C$2+'Données brutes'!K1214*Calculatrice!$B$2+'Données brutes'!L1214+'Données brutes'!N1214*Calculatrice!$D$2</f>
        <v>17665</v>
      </c>
      <c r="D1218" s="2">
        <f t="shared" si="93"/>
        <v>-58140</v>
      </c>
      <c r="E1218" s="8">
        <f>IF(ABS(D1218)&lt;'Le jeu'!$E$6*1000,D1218,SIGN(D1218)*'Le jeu'!$E$6*1000)</f>
        <v>0</v>
      </c>
      <c r="F1218" s="8">
        <f t="shared" si="95"/>
        <v>-58140</v>
      </c>
      <c r="G1218" s="28">
        <f>IF(F1218&lt;0,'Le jeu'!$E$7*INT(Calculatrice!F1218/1000),0)</f>
        <v>0</v>
      </c>
      <c r="H1218" s="8">
        <f t="shared" si="96"/>
        <v>-58140</v>
      </c>
      <c r="I1218" s="28"/>
      <c r="J1218" s="2">
        <f t="shared" si="97"/>
        <v>-58140</v>
      </c>
      <c r="K1218" s="28">
        <f t="shared" si="94"/>
        <v>-58140</v>
      </c>
    </row>
    <row r="1219" spans="1:11" x14ac:dyDescent="0.25">
      <c r="A1219" s="3">
        <f>'Données brutes'!A1215+'Données brutes'!B1215</f>
        <v>43157.270833333336</v>
      </c>
      <c r="B1219" s="2">
        <f>'Données brutes'!C1215*$E$2</f>
        <v>79639</v>
      </c>
      <c r="C1219" s="8">
        <f>'Données brutes'!J1215*Calculatrice!$C$2+'Données brutes'!K1215*Calculatrice!$B$2+'Données brutes'!L1215+'Données brutes'!N1215*Calculatrice!$D$2</f>
        <v>17786</v>
      </c>
      <c r="D1219" s="2">
        <f t="shared" si="93"/>
        <v>-61853</v>
      </c>
      <c r="E1219" s="8">
        <f>IF(ABS(D1219)&lt;'Le jeu'!$E$6*1000,D1219,SIGN(D1219)*'Le jeu'!$E$6*1000)</f>
        <v>0</v>
      </c>
      <c r="F1219" s="8">
        <f t="shared" si="95"/>
        <v>-61853</v>
      </c>
      <c r="G1219" s="28">
        <f>IF(F1219&lt;0,'Le jeu'!$E$7*INT(Calculatrice!F1219/1000),0)</f>
        <v>0</v>
      </c>
      <c r="H1219" s="8">
        <f t="shared" si="96"/>
        <v>-61853</v>
      </c>
      <c r="I1219" s="28"/>
      <c r="J1219" s="2">
        <f t="shared" si="97"/>
        <v>-61853</v>
      </c>
      <c r="K1219" s="28">
        <f t="shared" si="94"/>
        <v>-61853</v>
      </c>
    </row>
    <row r="1220" spans="1:11" x14ac:dyDescent="0.25">
      <c r="A1220" s="3">
        <f>'Données brutes'!A1216+'Données brutes'!B1216</f>
        <v>43157.291666666664</v>
      </c>
      <c r="B1220" s="2">
        <f>'Données brutes'!C1216*$E$2</f>
        <v>82707</v>
      </c>
      <c r="C1220" s="8">
        <f>'Données brutes'!J1216*Calculatrice!$C$2+'Données brutes'!K1216*Calculatrice!$B$2+'Données brutes'!L1216+'Données brutes'!N1216*Calculatrice!$D$2</f>
        <v>19171</v>
      </c>
      <c r="D1220" s="2">
        <f t="shared" si="93"/>
        <v>-63536</v>
      </c>
      <c r="E1220" s="8">
        <f>IF(ABS(D1220)&lt;'Le jeu'!$E$6*1000,D1220,SIGN(D1220)*'Le jeu'!$E$6*1000)</f>
        <v>0</v>
      </c>
      <c r="F1220" s="8">
        <f t="shared" si="95"/>
        <v>-63536</v>
      </c>
      <c r="G1220" s="28">
        <f>IF(F1220&lt;0,'Le jeu'!$E$7*INT(Calculatrice!F1220/1000),0)</f>
        <v>0</v>
      </c>
      <c r="H1220" s="8">
        <f t="shared" si="96"/>
        <v>-63536</v>
      </c>
      <c r="I1220" s="28"/>
      <c r="J1220" s="2">
        <f t="shared" si="97"/>
        <v>-63536</v>
      </c>
      <c r="K1220" s="28">
        <f t="shared" si="94"/>
        <v>-63536</v>
      </c>
    </row>
    <row r="1221" spans="1:11" x14ac:dyDescent="0.25">
      <c r="A1221" s="3">
        <f>'Données brutes'!A1217+'Données brutes'!B1217</f>
        <v>43157.3125</v>
      </c>
      <c r="B1221" s="2">
        <f>'Données brutes'!C1217*$E$2</f>
        <v>84776</v>
      </c>
      <c r="C1221" s="8">
        <f>'Données brutes'!J1217*Calculatrice!$C$2+'Données brutes'!K1217*Calculatrice!$B$2+'Données brutes'!L1217+'Données brutes'!N1217*Calculatrice!$D$2</f>
        <v>22038</v>
      </c>
      <c r="D1221" s="2">
        <f t="shared" si="93"/>
        <v>-62738</v>
      </c>
      <c r="E1221" s="8">
        <f>IF(ABS(D1221)&lt;'Le jeu'!$E$6*1000,D1221,SIGN(D1221)*'Le jeu'!$E$6*1000)</f>
        <v>0</v>
      </c>
      <c r="F1221" s="8">
        <f t="shared" si="95"/>
        <v>-62738</v>
      </c>
      <c r="G1221" s="28">
        <f>IF(F1221&lt;0,'Le jeu'!$E$7*INT(Calculatrice!F1221/1000),0)</f>
        <v>0</v>
      </c>
      <c r="H1221" s="8">
        <f t="shared" si="96"/>
        <v>-62738</v>
      </c>
      <c r="I1221" s="28"/>
      <c r="J1221" s="2">
        <f t="shared" si="97"/>
        <v>-62738</v>
      </c>
      <c r="K1221" s="28">
        <f t="shared" si="94"/>
        <v>-62738</v>
      </c>
    </row>
    <row r="1222" spans="1:11" x14ac:dyDescent="0.25">
      <c r="A1222" s="3">
        <f>'Données brutes'!A1218+'Données brutes'!B1218</f>
        <v>43157.333333333336</v>
      </c>
      <c r="B1222" s="2">
        <f>'Données brutes'!C1218*$E$2</f>
        <v>85977</v>
      </c>
      <c r="C1222" s="8">
        <f>'Données brutes'!J1218*Calculatrice!$C$2+'Données brutes'!K1218*Calculatrice!$B$2+'Données brutes'!L1218+'Données brutes'!N1218*Calculatrice!$D$2</f>
        <v>22944</v>
      </c>
      <c r="D1222" s="2">
        <f t="shared" si="93"/>
        <v>-63033</v>
      </c>
      <c r="E1222" s="8">
        <f>IF(ABS(D1222)&lt;'Le jeu'!$E$6*1000,D1222,SIGN(D1222)*'Le jeu'!$E$6*1000)</f>
        <v>0</v>
      </c>
      <c r="F1222" s="8">
        <f t="shared" si="95"/>
        <v>-63033</v>
      </c>
      <c r="G1222" s="28">
        <f>IF(F1222&lt;0,'Le jeu'!$E$7*INT(Calculatrice!F1222/1000),0)</f>
        <v>0</v>
      </c>
      <c r="H1222" s="8">
        <f t="shared" si="96"/>
        <v>-63033</v>
      </c>
      <c r="I1222" s="28"/>
      <c r="J1222" s="2">
        <f t="shared" si="97"/>
        <v>-63033</v>
      </c>
      <c r="K1222" s="28">
        <f t="shared" si="94"/>
        <v>-63033</v>
      </c>
    </row>
    <row r="1223" spans="1:11" x14ac:dyDescent="0.25">
      <c r="A1223" s="3">
        <f>'Données brutes'!A1219+'Données brutes'!B1219</f>
        <v>43157.354166666664</v>
      </c>
      <c r="B1223" s="2">
        <f>'Données brutes'!C1219*$E$2</f>
        <v>87226</v>
      </c>
      <c r="C1223" s="8">
        <f>'Données brutes'!J1219*Calculatrice!$C$2+'Données brutes'!K1219*Calculatrice!$B$2+'Données brutes'!L1219+'Données brutes'!N1219*Calculatrice!$D$2</f>
        <v>24085</v>
      </c>
      <c r="D1223" s="2">
        <f t="shared" ref="D1223:D1286" si="98">-(B1223-C1223)</f>
        <v>-63141</v>
      </c>
      <c r="E1223" s="8">
        <f>IF(ABS(D1223)&lt;'Le jeu'!$E$6*1000,D1223,SIGN(D1223)*'Le jeu'!$E$6*1000)</f>
        <v>0</v>
      </c>
      <c r="F1223" s="8">
        <f t="shared" si="95"/>
        <v>-63141</v>
      </c>
      <c r="G1223" s="28">
        <f>IF(F1223&lt;0,'Le jeu'!$E$7*INT(Calculatrice!F1223/1000),0)</f>
        <v>0</v>
      </c>
      <c r="H1223" s="8">
        <f t="shared" si="96"/>
        <v>-63141</v>
      </c>
      <c r="I1223" s="28"/>
      <c r="J1223" s="2">
        <f t="shared" si="97"/>
        <v>-63141</v>
      </c>
      <c r="K1223" s="28">
        <f t="shared" ref="K1223:K1286" si="99">IF(J1223&lt;0,J1223,0)</f>
        <v>-63141</v>
      </c>
    </row>
    <row r="1224" spans="1:11" x14ac:dyDescent="0.25">
      <c r="A1224" s="3">
        <f>'Données brutes'!A1220+'Données brutes'!B1220</f>
        <v>43157.375</v>
      </c>
      <c r="B1224" s="2">
        <f>'Données brutes'!C1220*$E$2</f>
        <v>88118</v>
      </c>
      <c r="C1224" s="8">
        <f>'Données brutes'!J1220*Calculatrice!$C$2+'Données brutes'!K1220*Calculatrice!$B$2+'Données brutes'!L1220+'Données brutes'!N1220*Calculatrice!$D$2</f>
        <v>24890</v>
      </c>
      <c r="D1224" s="2">
        <f t="shared" si="98"/>
        <v>-63228</v>
      </c>
      <c r="E1224" s="8">
        <f>IF(ABS(D1224)&lt;'Le jeu'!$E$6*1000,D1224,SIGN(D1224)*'Le jeu'!$E$6*1000)</f>
        <v>0</v>
      </c>
      <c r="F1224" s="8">
        <f t="shared" si="95"/>
        <v>-63228</v>
      </c>
      <c r="G1224" s="28">
        <f>IF(F1224&lt;0,'Le jeu'!$E$7*INT(Calculatrice!F1224/1000),0)</f>
        <v>0</v>
      </c>
      <c r="H1224" s="8">
        <f t="shared" si="96"/>
        <v>-63228</v>
      </c>
      <c r="I1224" s="28"/>
      <c r="J1224" s="2">
        <f t="shared" si="97"/>
        <v>-63228</v>
      </c>
      <c r="K1224" s="28">
        <f t="shared" si="99"/>
        <v>-63228</v>
      </c>
    </row>
    <row r="1225" spans="1:11" x14ac:dyDescent="0.25">
      <c r="A1225" s="3">
        <f>'Données brutes'!A1221+'Données brutes'!B1221</f>
        <v>43157.395833333336</v>
      </c>
      <c r="B1225" s="2">
        <f>'Données brutes'!C1221*$E$2</f>
        <v>88285</v>
      </c>
      <c r="C1225" s="8">
        <f>'Données brutes'!J1221*Calculatrice!$C$2+'Données brutes'!K1221*Calculatrice!$B$2+'Données brutes'!L1221+'Données brutes'!N1221*Calculatrice!$D$2</f>
        <v>25397</v>
      </c>
      <c r="D1225" s="2">
        <f t="shared" si="98"/>
        <v>-62888</v>
      </c>
      <c r="E1225" s="8">
        <f>IF(ABS(D1225)&lt;'Le jeu'!$E$6*1000,D1225,SIGN(D1225)*'Le jeu'!$E$6*1000)</f>
        <v>0</v>
      </c>
      <c r="F1225" s="8">
        <f t="shared" si="95"/>
        <v>-62888</v>
      </c>
      <c r="G1225" s="28">
        <f>IF(F1225&lt;0,'Le jeu'!$E$7*INT(Calculatrice!F1225/1000),0)</f>
        <v>0</v>
      </c>
      <c r="H1225" s="8">
        <f t="shared" si="96"/>
        <v>-62888</v>
      </c>
      <c r="I1225" s="28"/>
      <c r="J1225" s="2">
        <f t="shared" si="97"/>
        <v>-62888</v>
      </c>
      <c r="K1225" s="28">
        <f t="shared" si="99"/>
        <v>-62888</v>
      </c>
    </row>
    <row r="1226" spans="1:11" x14ac:dyDescent="0.25">
      <c r="A1226" s="3">
        <f>'Données brutes'!A1222+'Données brutes'!B1222</f>
        <v>43157.416666666664</v>
      </c>
      <c r="B1226" s="2">
        <f>'Données brutes'!C1222*$E$2</f>
        <v>88166</v>
      </c>
      <c r="C1226" s="8">
        <f>'Données brutes'!J1222*Calculatrice!$C$2+'Données brutes'!K1222*Calculatrice!$B$2+'Données brutes'!L1222+'Données brutes'!N1222*Calculatrice!$D$2</f>
        <v>25555</v>
      </c>
      <c r="D1226" s="2">
        <f t="shared" si="98"/>
        <v>-62611</v>
      </c>
      <c r="E1226" s="8">
        <f>IF(ABS(D1226)&lt;'Le jeu'!$E$6*1000,D1226,SIGN(D1226)*'Le jeu'!$E$6*1000)</f>
        <v>0</v>
      </c>
      <c r="F1226" s="8">
        <f t="shared" si="95"/>
        <v>-62611</v>
      </c>
      <c r="G1226" s="28">
        <f>IF(F1226&lt;0,'Le jeu'!$E$7*INT(Calculatrice!F1226/1000),0)</f>
        <v>0</v>
      </c>
      <c r="H1226" s="8">
        <f t="shared" si="96"/>
        <v>-62611</v>
      </c>
      <c r="I1226" s="28"/>
      <c r="J1226" s="2">
        <f t="shared" si="97"/>
        <v>-62611</v>
      </c>
      <c r="K1226" s="28">
        <f t="shared" si="99"/>
        <v>-62611</v>
      </c>
    </row>
    <row r="1227" spans="1:11" x14ac:dyDescent="0.25">
      <c r="A1227" s="3">
        <f>'Données brutes'!A1223+'Données brutes'!B1223</f>
        <v>43157.4375</v>
      </c>
      <c r="B1227" s="2">
        <f>'Données brutes'!C1223*$E$2</f>
        <v>87674</v>
      </c>
      <c r="C1227" s="8">
        <f>'Données brutes'!J1223*Calculatrice!$C$2+'Données brutes'!K1223*Calculatrice!$B$2+'Données brutes'!L1223+'Données brutes'!N1223*Calculatrice!$D$2</f>
        <v>26349</v>
      </c>
      <c r="D1227" s="2">
        <f t="shared" si="98"/>
        <v>-61325</v>
      </c>
      <c r="E1227" s="8">
        <f>IF(ABS(D1227)&lt;'Le jeu'!$E$6*1000,D1227,SIGN(D1227)*'Le jeu'!$E$6*1000)</f>
        <v>0</v>
      </c>
      <c r="F1227" s="8">
        <f t="shared" si="95"/>
        <v>-61325</v>
      </c>
      <c r="G1227" s="28">
        <f>IF(F1227&lt;0,'Le jeu'!$E$7*INT(Calculatrice!F1227/1000),0)</f>
        <v>0</v>
      </c>
      <c r="H1227" s="8">
        <f t="shared" si="96"/>
        <v>-61325</v>
      </c>
      <c r="I1227" s="28"/>
      <c r="J1227" s="2">
        <f t="shared" si="97"/>
        <v>-61325</v>
      </c>
      <c r="K1227" s="28">
        <f t="shared" si="99"/>
        <v>-61325</v>
      </c>
    </row>
    <row r="1228" spans="1:11" x14ac:dyDescent="0.25">
      <c r="A1228" s="3">
        <f>'Données brutes'!A1224+'Données brutes'!B1224</f>
        <v>43157.458333333336</v>
      </c>
      <c r="B1228" s="2">
        <f>'Données brutes'!C1224*$E$2</f>
        <v>87355</v>
      </c>
      <c r="C1228" s="8">
        <f>'Données brutes'!J1224*Calculatrice!$C$2+'Données brutes'!K1224*Calculatrice!$B$2+'Données brutes'!L1224+'Données brutes'!N1224*Calculatrice!$D$2</f>
        <v>26332</v>
      </c>
      <c r="D1228" s="2">
        <f t="shared" si="98"/>
        <v>-61023</v>
      </c>
      <c r="E1228" s="8">
        <f>IF(ABS(D1228)&lt;'Le jeu'!$E$6*1000,D1228,SIGN(D1228)*'Le jeu'!$E$6*1000)</f>
        <v>0</v>
      </c>
      <c r="F1228" s="8">
        <f t="shared" si="95"/>
        <v>-61023</v>
      </c>
      <c r="G1228" s="28">
        <f>IF(F1228&lt;0,'Le jeu'!$E$7*INT(Calculatrice!F1228/1000),0)</f>
        <v>0</v>
      </c>
      <c r="H1228" s="8">
        <f t="shared" si="96"/>
        <v>-61023</v>
      </c>
      <c r="I1228" s="28"/>
      <c r="J1228" s="2">
        <f t="shared" si="97"/>
        <v>-61023</v>
      </c>
      <c r="K1228" s="28">
        <f t="shared" si="99"/>
        <v>-61023</v>
      </c>
    </row>
    <row r="1229" spans="1:11" x14ac:dyDescent="0.25">
      <c r="A1229" s="3">
        <f>'Données brutes'!A1225+'Données brutes'!B1225</f>
        <v>43157.479166666664</v>
      </c>
      <c r="B1229" s="2">
        <f>'Données brutes'!C1225*$E$2</f>
        <v>87414</v>
      </c>
      <c r="C1229" s="8">
        <f>'Données brutes'!J1225*Calculatrice!$C$2+'Données brutes'!K1225*Calculatrice!$B$2+'Données brutes'!L1225+'Données brutes'!N1225*Calculatrice!$D$2</f>
        <v>26455</v>
      </c>
      <c r="D1229" s="2">
        <f t="shared" si="98"/>
        <v>-60959</v>
      </c>
      <c r="E1229" s="8">
        <f>IF(ABS(D1229)&lt;'Le jeu'!$E$6*1000,D1229,SIGN(D1229)*'Le jeu'!$E$6*1000)</f>
        <v>0</v>
      </c>
      <c r="F1229" s="8">
        <f t="shared" si="95"/>
        <v>-60959</v>
      </c>
      <c r="G1229" s="28">
        <f>IF(F1229&lt;0,'Le jeu'!$E$7*INT(Calculatrice!F1229/1000),0)</f>
        <v>0</v>
      </c>
      <c r="H1229" s="8">
        <f t="shared" si="96"/>
        <v>-60959</v>
      </c>
      <c r="I1229" s="28"/>
      <c r="J1229" s="2">
        <f t="shared" si="97"/>
        <v>-60959</v>
      </c>
      <c r="K1229" s="28">
        <f t="shared" si="99"/>
        <v>-60959</v>
      </c>
    </row>
    <row r="1230" spans="1:11" x14ac:dyDescent="0.25">
      <c r="A1230" s="3">
        <f>'Données brutes'!A1226+'Données brutes'!B1226</f>
        <v>43157.5</v>
      </c>
      <c r="B1230" s="2">
        <f>'Données brutes'!C1226*$E$2</f>
        <v>87536</v>
      </c>
      <c r="C1230" s="8">
        <f>'Données brutes'!J1226*Calculatrice!$C$2+'Données brutes'!K1226*Calculatrice!$B$2+'Données brutes'!L1226+'Données brutes'!N1226*Calculatrice!$D$2</f>
        <v>26664</v>
      </c>
      <c r="D1230" s="2">
        <f t="shared" si="98"/>
        <v>-60872</v>
      </c>
      <c r="E1230" s="8">
        <f>IF(ABS(D1230)&lt;'Le jeu'!$E$6*1000,D1230,SIGN(D1230)*'Le jeu'!$E$6*1000)</f>
        <v>0</v>
      </c>
      <c r="F1230" s="8">
        <f t="shared" si="95"/>
        <v>-60872</v>
      </c>
      <c r="G1230" s="28">
        <f>IF(F1230&lt;0,'Le jeu'!$E$7*INT(Calculatrice!F1230/1000),0)</f>
        <v>0</v>
      </c>
      <c r="H1230" s="8">
        <f t="shared" si="96"/>
        <v>-60872</v>
      </c>
      <c r="I1230" s="28"/>
      <c r="J1230" s="2">
        <f t="shared" si="97"/>
        <v>-60872</v>
      </c>
      <c r="K1230" s="28">
        <f t="shared" si="99"/>
        <v>-60872</v>
      </c>
    </row>
    <row r="1231" spans="1:11" x14ac:dyDescent="0.25">
      <c r="A1231" s="3">
        <f>'Données brutes'!A1227+'Données brutes'!B1227</f>
        <v>43157.520833333336</v>
      </c>
      <c r="B1231" s="2">
        <f>'Données brutes'!C1227*$E$2</f>
        <v>86885</v>
      </c>
      <c r="C1231" s="8">
        <f>'Données brutes'!J1227*Calculatrice!$C$2+'Données brutes'!K1227*Calculatrice!$B$2+'Données brutes'!L1227+'Données brutes'!N1227*Calculatrice!$D$2</f>
        <v>27397</v>
      </c>
      <c r="D1231" s="2">
        <f t="shared" si="98"/>
        <v>-59488</v>
      </c>
      <c r="E1231" s="8">
        <f>IF(ABS(D1231)&lt;'Le jeu'!$E$6*1000,D1231,SIGN(D1231)*'Le jeu'!$E$6*1000)</f>
        <v>0</v>
      </c>
      <c r="F1231" s="8">
        <f t="shared" si="95"/>
        <v>-59488</v>
      </c>
      <c r="G1231" s="28">
        <f>IF(F1231&lt;0,'Le jeu'!$E$7*INT(Calculatrice!F1231/1000),0)</f>
        <v>0</v>
      </c>
      <c r="H1231" s="8">
        <f t="shared" si="96"/>
        <v>-59488</v>
      </c>
      <c r="I1231" s="28"/>
      <c r="J1231" s="2">
        <f t="shared" si="97"/>
        <v>-59488</v>
      </c>
      <c r="K1231" s="28">
        <f t="shared" si="99"/>
        <v>-59488</v>
      </c>
    </row>
    <row r="1232" spans="1:11" x14ac:dyDescent="0.25">
      <c r="A1232" s="3">
        <f>'Données brutes'!A1228+'Données brutes'!B1228</f>
        <v>43157.541666666664</v>
      </c>
      <c r="B1232" s="2">
        <f>'Données brutes'!C1228*$E$2</f>
        <v>86906</v>
      </c>
      <c r="C1232" s="8">
        <f>'Données brutes'!J1228*Calculatrice!$C$2+'Données brutes'!K1228*Calculatrice!$B$2+'Données brutes'!L1228+'Données brutes'!N1228*Calculatrice!$D$2</f>
        <v>27132</v>
      </c>
      <c r="D1232" s="2">
        <f t="shared" si="98"/>
        <v>-59774</v>
      </c>
      <c r="E1232" s="8">
        <f>IF(ABS(D1232)&lt;'Le jeu'!$E$6*1000,D1232,SIGN(D1232)*'Le jeu'!$E$6*1000)</f>
        <v>0</v>
      </c>
      <c r="F1232" s="8">
        <f t="shared" si="95"/>
        <v>-59774</v>
      </c>
      <c r="G1232" s="28">
        <f>IF(F1232&lt;0,'Le jeu'!$E$7*INT(Calculatrice!F1232/1000),0)</f>
        <v>0</v>
      </c>
      <c r="H1232" s="8">
        <f t="shared" si="96"/>
        <v>-59774</v>
      </c>
      <c r="I1232" s="28"/>
      <c r="J1232" s="2">
        <f t="shared" si="97"/>
        <v>-59774</v>
      </c>
      <c r="K1232" s="28">
        <f t="shared" si="99"/>
        <v>-59774</v>
      </c>
    </row>
    <row r="1233" spans="1:11" x14ac:dyDescent="0.25">
      <c r="A1233" s="3">
        <f>'Données brutes'!A1229+'Données brutes'!B1229</f>
        <v>43157.5625</v>
      </c>
      <c r="B1233" s="2">
        <f>'Données brutes'!C1229*$E$2</f>
        <v>85901</v>
      </c>
      <c r="C1233" s="8">
        <f>'Données brutes'!J1229*Calculatrice!$C$2+'Données brutes'!K1229*Calculatrice!$B$2+'Données brutes'!L1229+'Données brutes'!N1229*Calculatrice!$D$2</f>
        <v>26857</v>
      </c>
      <c r="D1233" s="2">
        <f t="shared" si="98"/>
        <v>-59044</v>
      </c>
      <c r="E1233" s="8">
        <f>IF(ABS(D1233)&lt;'Le jeu'!$E$6*1000,D1233,SIGN(D1233)*'Le jeu'!$E$6*1000)</f>
        <v>0</v>
      </c>
      <c r="F1233" s="8">
        <f t="shared" si="95"/>
        <v>-59044</v>
      </c>
      <c r="G1233" s="28">
        <f>IF(F1233&lt;0,'Le jeu'!$E$7*INT(Calculatrice!F1233/1000),0)</f>
        <v>0</v>
      </c>
      <c r="H1233" s="8">
        <f t="shared" si="96"/>
        <v>-59044</v>
      </c>
      <c r="I1233" s="28"/>
      <c r="J1233" s="2">
        <f t="shared" si="97"/>
        <v>-59044</v>
      </c>
      <c r="K1233" s="28">
        <f t="shared" si="99"/>
        <v>-59044</v>
      </c>
    </row>
    <row r="1234" spans="1:11" x14ac:dyDescent="0.25">
      <c r="A1234" s="3">
        <f>'Données brutes'!A1230+'Données brutes'!B1230</f>
        <v>43157.583333333336</v>
      </c>
      <c r="B1234" s="2">
        <f>'Données brutes'!C1230*$E$2</f>
        <v>85010</v>
      </c>
      <c r="C1234" s="8">
        <f>'Données brutes'!J1230*Calculatrice!$C$2+'Données brutes'!K1230*Calculatrice!$B$2+'Données brutes'!L1230+'Données brutes'!N1230*Calculatrice!$D$2</f>
        <v>26259</v>
      </c>
      <c r="D1234" s="2">
        <f t="shared" si="98"/>
        <v>-58751</v>
      </c>
      <c r="E1234" s="8">
        <f>IF(ABS(D1234)&lt;'Le jeu'!$E$6*1000,D1234,SIGN(D1234)*'Le jeu'!$E$6*1000)</f>
        <v>0</v>
      </c>
      <c r="F1234" s="8">
        <f t="shared" si="95"/>
        <v>-58751</v>
      </c>
      <c r="G1234" s="28">
        <f>IF(F1234&lt;0,'Le jeu'!$E$7*INT(Calculatrice!F1234/1000),0)</f>
        <v>0</v>
      </c>
      <c r="H1234" s="8">
        <f t="shared" si="96"/>
        <v>-58751</v>
      </c>
      <c r="I1234" s="28"/>
      <c r="J1234" s="2">
        <f t="shared" si="97"/>
        <v>-58751</v>
      </c>
      <c r="K1234" s="28">
        <f t="shared" si="99"/>
        <v>-58751</v>
      </c>
    </row>
    <row r="1235" spans="1:11" x14ac:dyDescent="0.25">
      <c r="A1235" s="3">
        <f>'Données brutes'!A1231+'Données brutes'!B1231</f>
        <v>43157.604166666664</v>
      </c>
      <c r="B1235" s="2">
        <f>'Données brutes'!C1231*$E$2</f>
        <v>84136</v>
      </c>
      <c r="C1235" s="8">
        <f>'Données brutes'!J1231*Calculatrice!$C$2+'Données brutes'!K1231*Calculatrice!$B$2+'Données brutes'!L1231+'Données brutes'!N1231*Calculatrice!$D$2</f>
        <v>26517</v>
      </c>
      <c r="D1235" s="2">
        <f t="shared" si="98"/>
        <v>-57619</v>
      </c>
      <c r="E1235" s="8">
        <f>IF(ABS(D1235)&lt;'Le jeu'!$E$6*1000,D1235,SIGN(D1235)*'Le jeu'!$E$6*1000)</f>
        <v>0</v>
      </c>
      <c r="F1235" s="8">
        <f t="shared" si="95"/>
        <v>-57619</v>
      </c>
      <c r="G1235" s="28">
        <f>IF(F1235&lt;0,'Le jeu'!$E$7*INT(Calculatrice!F1235/1000),0)</f>
        <v>0</v>
      </c>
      <c r="H1235" s="8">
        <f t="shared" si="96"/>
        <v>-57619</v>
      </c>
      <c r="I1235" s="28"/>
      <c r="J1235" s="2">
        <f t="shared" si="97"/>
        <v>-57619</v>
      </c>
      <c r="K1235" s="28">
        <f t="shared" si="99"/>
        <v>-57619</v>
      </c>
    </row>
    <row r="1236" spans="1:11" x14ac:dyDescent="0.25">
      <c r="A1236" s="3">
        <f>'Données brutes'!A1232+'Données brutes'!B1232</f>
        <v>43157.625</v>
      </c>
      <c r="B1236" s="2">
        <f>'Données brutes'!C1232*$E$2</f>
        <v>82407</v>
      </c>
      <c r="C1236" s="8">
        <f>'Données brutes'!J1232*Calculatrice!$C$2+'Données brutes'!K1232*Calculatrice!$B$2+'Données brutes'!L1232+'Données brutes'!N1232*Calculatrice!$D$2</f>
        <v>25439</v>
      </c>
      <c r="D1236" s="2">
        <f t="shared" si="98"/>
        <v>-56968</v>
      </c>
      <c r="E1236" s="8">
        <f>IF(ABS(D1236)&lt;'Le jeu'!$E$6*1000,D1236,SIGN(D1236)*'Le jeu'!$E$6*1000)</f>
        <v>0</v>
      </c>
      <c r="F1236" s="8">
        <f t="shared" si="95"/>
        <v>-56968</v>
      </c>
      <c r="G1236" s="28">
        <f>IF(F1236&lt;0,'Le jeu'!$E$7*INT(Calculatrice!F1236/1000),0)</f>
        <v>0</v>
      </c>
      <c r="H1236" s="8">
        <f t="shared" si="96"/>
        <v>-56968</v>
      </c>
      <c r="I1236" s="28"/>
      <c r="J1236" s="2">
        <f t="shared" si="97"/>
        <v>-56968</v>
      </c>
      <c r="K1236" s="28">
        <f t="shared" si="99"/>
        <v>-56968</v>
      </c>
    </row>
    <row r="1237" spans="1:11" x14ac:dyDescent="0.25">
      <c r="A1237" s="3">
        <f>'Données brutes'!A1233+'Données brutes'!B1233</f>
        <v>43157.645833333336</v>
      </c>
      <c r="B1237" s="2">
        <f>'Données brutes'!C1233*$E$2</f>
        <v>81793</v>
      </c>
      <c r="C1237" s="8">
        <f>'Données brutes'!J1233*Calculatrice!$C$2+'Données brutes'!K1233*Calculatrice!$B$2+'Données brutes'!L1233+'Données brutes'!N1233*Calculatrice!$D$2</f>
        <v>25671</v>
      </c>
      <c r="D1237" s="2">
        <f t="shared" si="98"/>
        <v>-56122</v>
      </c>
      <c r="E1237" s="8">
        <f>IF(ABS(D1237)&lt;'Le jeu'!$E$6*1000,D1237,SIGN(D1237)*'Le jeu'!$E$6*1000)</f>
        <v>0</v>
      </c>
      <c r="F1237" s="8">
        <f t="shared" si="95"/>
        <v>-56122</v>
      </c>
      <c r="G1237" s="28">
        <f>IF(F1237&lt;0,'Le jeu'!$E$7*INT(Calculatrice!F1237/1000),0)</f>
        <v>0</v>
      </c>
      <c r="H1237" s="8">
        <f t="shared" si="96"/>
        <v>-56122</v>
      </c>
      <c r="I1237" s="28"/>
      <c r="J1237" s="2">
        <f t="shared" si="97"/>
        <v>-56122</v>
      </c>
      <c r="K1237" s="28">
        <f t="shared" si="99"/>
        <v>-56122</v>
      </c>
    </row>
    <row r="1238" spans="1:11" x14ac:dyDescent="0.25">
      <c r="A1238" s="3">
        <f>'Données brutes'!A1234+'Données brutes'!B1234</f>
        <v>43157.666666666664</v>
      </c>
      <c r="B1238" s="2">
        <f>'Données brutes'!C1234*$E$2</f>
        <v>81196</v>
      </c>
      <c r="C1238" s="8">
        <f>'Données brutes'!J1234*Calculatrice!$C$2+'Données brutes'!K1234*Calculatrice!$B$2+'Données brutes'!L1234+'Données brutes'!N1234*Calculatrice!$D$2</f>
        <v>24802</v>
      </c>
      <c r="D1238" s="2">
        <f t="shared" si="98"/>
        <v>-56394</v>
      </c>
      <c r="E1238" s="8">
        <f>IF(ABS(D1238)&lt;'Le jeu'!$E$6*1000,D1238,SIGN(D1238)*'Le jeu'!$E$6*1000)</f>
        <v>0</v>
      </c>
      <c r="F1238" s="8">
        <f t="shared" si="95"/>
        <v>-56394</v>
      </c>
      <c r="G1238" s="28">
        <f>IF(F1238&lt;0,'Le jeu'!$E$7*INT(Calculatrice!F1238/1000),0)</f>
        <v>0</v>
      </c>
      <c r="H1238" s="8">
        <f t="shared" si="96"/>
        <v>-56394</v>
      </c>
      <c r="I1238" s="28"/>
      <c r="J1238" s="2">
        <f t="shared" si="97"/>
        <v>-56394</v>
      </c>
      <c r="K1238" s="28">
        <f t="shared" si="99"/>
        <v>-56394</v>
      </c>
    </row>
    <row r="1239" spans="1:11" x14ac:dyDescent="0.25">
      <c r="A1239" s="3">
        <f>'Données brutes'!A1235+'Données brutes'!B1235</f>
        <v>43157.6875</v>
      </c>
      <c r="B1239" s="2">
        <f>'Données brutes'!C1235*$E$2</f>
        <v>80796</v>
      </c>
      <c r="C1239" s="8">
        <f>'Données brutes'!J1235*Calculatrice!$C$2+'Données brutes'!K1235*Calculatrice!$B$2+'Données brutes'!L1235+'Données brutes'!N1235*Calculatrice!$D$2</f>
        <v>24647</v>
      </c>
      <c r="D1239" s="2">
        <f t="shared" si="98"/>
        <v>-56149</v>
      </c>
      <c r="E1239" s="8">
        <f>IF(ABS(D1239)&lt;'Le jeu'!$E$6*1000,D1239,SIGN(D1239)*'Le jeu'!$E$6*1000)</f>
        <v>0</v>
      </c>
      <c r="F1239" s="8">
        <f t="shared" si="95"/>
        <v>-56149</v>
      </c>
      <c r="G1239" s="28">
        <f>IF(F1239&lt;0,'Le jeu'!$E$7*INT(Calculatrice!F1239/1000),0)</f>
        <v>0</v>
      </c>
      <c r="H1239" s="8">
        <f t="shared" si="96"/>
        <v>-56149</v>
      </c>
      <c r="I1239" s="28"/>
      <c r="J1239" s="2">
        <f t="shared" si="97"/>
        <v>-56149</v>
      </c>
      <c r="K1239" s="28">
        <f t="shared" si="99"/>
        <v>-56149</v>
      </c>
    </row>
    <row r="1240" spans="1:11" x14ac:dyDescent="0.25">
      <c r="A1240" s="3">
        <f>'Données brutes'!A1236+'Données brutes'!B1236</f>
        <v>43157.708333333336</v>
      </c>
      <c r="B1240" s="2">
        <f>'Données brutes'!C1236*$E$2</f>
        <v>80784</v>
      </c>
      <c r="C1240" s="8">
        <f>'Données brutes'!J1236*Calculatrice!$C$2+'Données brutes'!K1236*Calculatrice!$B$2+'Données brutes'!L1236+'Données brutes'!N1236*Calculatrice!$D$2</f>
        <v>23648</v>
      </c>
      <c r="D1240" s="2">
        <f t="shared" si="98"/>
        <v>-57136</v>
      </c>
      <c r="E1240" s="8">
        <f>IF(ABS(D1240)&lt;'Le jeu'!$E$6*1000,D1240,SIGN(D1240)*'Le jeu'!$E$6*1000)</f>
        <v>0</v>
      </c>
      <c r="F1240" s="8">
        <f t="shared" si="95"/>
        <v>-57136</v>
      </c>
      <c r="G1240" s="28">
        <f>IF(F1240&lt;0,'Le jeu'!$E$7*INT(Calculatrice!F1240/1000),0)</f>
        <v>0</v>
      </c>
      <c r="H1240" s="8">
        <f t="shared" si="96"/>
        <v>-57136</v>
      </c>
      <c r="I1240" s="28"/>
      <c r="J1240" s="2">
        <f t="shared" si="97"/>
        <v>-57136</v>
      </c>
      <c r="K1240" s="28">
        <f t="shared" si="99"/>
        <v>-57136</v>
      </c>
    </row>
    <row r="1241" spans="1:11" x14ac:dyDescent="0.25">
      <c r="A1241" s="3">
        <f>'Données brutes'!A1237+'Données brutes'!B1237</f>
        <v>43157.729166666664</v>
      </c>
      <c r="B1241" s="2">
        <f>'Données brutes'!C1237*$E$2</f>
        <v>81247</v>
      </c>
      <c r="C1241" s="8">
        <f>'Données brutes'!J1237*Calculatrice!$C$2+'Données brutes'!K1237*Calculatrice!$B$2+'Données brutes'!L1237+'Données brutes'!N1237*Calculatrice!$D$2</f>
        <v>22112</v>
      </c>
      <c r="D1241" s="2">
        <f t="shared" si="98"/>
        <v>-59135</v>
      </c>
      <c r="E1241" s="8">
        <f>IF(ABS(D1241)&lt;'Le jeu'!$E$6*1000,D1241,SIGN(D1241)*'Le jeu'!$E$6*1000)</f>
        <v>0</v>
      </c>
      <c r="F1241" s="8">
        <f t="shared" si="95"/>
        <v>-59135</v>
      </c>
      <c r="G1241" s="28">
        <f>IF(F1241&lt;0,'Le jeu'!$E$7*INT(Calculatrice!F1241/1000),0)</f>
        <v>0</v>
      </c>
      <c r="H1241" s="8">
        <f t="shared" si="96"/>
        <v>-59135</v>
      </c>
      <c r="I1241" s="28"/>
      <c r="J1241" s="2">
        <f t="shared" si="97"/>
        <v>-59135</v>
      </c>
      <c r="K1241" s="28">
        <f t="shared" si="99"/>
        <v>-59135</v>
      </c>
    </row>
    <row r="1242" spans="1:11" x14ac:dyDescent="0.25">
      <c r="A1242" s="3">
        <f>'Données brutes'!A1238+'Données brutes'!B1238</f>
        <v>43157.75</v>
      </c>
      <c r="B1242" s="2">
        <f>'Données brutes'!C1238*$E$2</f>
        <v>82889</v>
      </c>
      <c r="C1242" s="8">
        <f>'Données brutes'!J1238*Calculatrice!$C$2+'Données brutes'!K1238*Calculatrice!$B$2+'Données brutes'!L1238+'Données brutes'!N1238*Calculatrice!$D$2</f>
        <v>22008</v>
      </c>
      <c r="D1242" s="2">
        <f t="shared" si="98"/>
        <v>-60881</v>
      </c>
      <c r="E1242" s="8">
        <f>IF(ABS(D1242)&lt;'Le jeu'!$E$6*1000,D1242,SIGN(D1242)*'Le jeu'!$E$6*1000)</f>
        <v>0</v>
      </c>
      <c r="F1242" s="8">
        <f t="shared" si="95"/>
        <v>-60881</v>
      </c>
      <c r="G1242" s="28">
        <f>IF(F1242&lt;0,'Le jeu'!$E$7*INT(Calculatrice!F1242/1000),0)</f>
        <v>0</v>
      </c>
      <c r="H1242" s="8">
        <f t="shared" si="96"/>
        <v>-60881</v>
      </c>
      <c r="I1242" s="28"/>
      <c r="J1242" s="2">
        <f t="shared" si="97"/>
        <v>-60881</v>
      </c>
      <c r="K1242" s="28">
        <f t="shared" si="99"/>
        <v>-60881</v>
      </c>
    </row>
    <row r="1243" spans="1:11" x14ac:dyDescent="0.25">
      <c r="A1243" s="3">
        <f>'Données brutes'!A1239+'Données brutes'!B1239</f>
        <v>43157.770833333336</v>
      </c>
      <c r="B1243" s="2">
        <f>'Données brutes'!C1239*$E$2</f>
        <v>85945</v>
      </c>
      <c r="C1243" s="8">
        <f>'Données brutes'!J1239*Calculatrice!$C$2+'Données brutes'!K1239*Calculatrice!$B$2+'Données brutes'!L1239+'Données brutes'!N1239*Calculatrice!$D$2</f>
        <v>21179</v>
      </c>
      <c r="D1243" s="2">
        <f t="shared" si="98"/>
        <v>-64766</v>
      </c>
      <c r="E1243" s="8">
        <f>IF(ABS(D1243)&lt;'Le jeu'!$E$6*1000,D1243,SIGN(D1243)*'Le jeu'!$E$6*1000)</f>
        <v>0</v>
      </c>
      <c r="F1243" s="8">
        <f t="shared" si="95"/>
        <v>-64766</v>
      </c>
      <c r="G1243" s="28">
        <f>IF(F1243&lt;0,'Le jeu'!$E$7*INT(Calculatrice!F1243/1000),0)</f>
        <v>0</v>
      </c>
      <c r="H1243" s="8">
        <f t="shared" si="96"/>
        <v>-64766</v>
      </c>
      <c r="I1243" s="28"/>
      <c r="J1243" s="2">
        <f t="shared" si="97"/>
        <v>-64766</v>
      </c>
      <c r="K1243" s="28">
        <f t="shared" si="99"/>
        <v>-64766</v>
      </c>
    </row>
    <row r="1244" spans="1:11" x14ac:dyDescent="0.25">
      <c r="A1244" s="3">
        <f>'Données brutes'!A1240+'Données brutes'!B1240</f>
        <v>43157.791666666664</v>
      </c>
      <c r="B1244" s="2">
        <f>'Données brutes'!C1240*$E$2</f>
        <v>91018</v>
      </c>
      <c r="C1244" s="8">
        <f>'Données brutes'!J1240*Calculatrice!$C$2+'Données brutes'!K1240*Calculatrice!$B$2+'Données brutes'!L1240+'Données brutes'!N1240*Calculatrice!$D$2</f>
        <v>25578</v>
      </c>
      <c r="D1244" s="2">
        <f t="shared" si="98"/>
        <v>-65440</v>
      </c>
      <c r="E1244" s="8">
        <f>IF(ABS(D1244)&lt;'Le jeu'!$E$6*1000,D1244,SIGN(D1244)*'Le jeu'!$E$6*1000)</f>
        <v>0</v>
      </c>
      <c r="F1244" s="8">
        <f t="shared" si="95"/>
        <v>-65440</v>
      </c>
      <c r="G1244" s="28">
        <f>IF(F1244&lt;0,'Le jeu'!$E$7*INT(Calculatrice!F1244/1000),0)</f>
        <v>0</v>
      </c>
      <c r="H1244" s="8">
        <f t="shared" si="96"/>
        <v>-65440</v>
      </c>
      <c r="I1244" s="28"/>
      <c r="J1244" s="2">
        <f t="shared" si="97"/>
        <v>-65440</v>
      </c>
      <c r="K1244" s="28">
        <f t="shared" si="99"/>
        <v>-65440</v>
      </c>
    </row>
    <row r="1245" spans="1:11" x14ac:dyDescent="0.25">
      <c r="A1245" s="3">
        <f>'Données brutes'!A1241+'Données brutes'!B1241</f>
        <v>43157.8125</v>
      </c>
      <c r="B1245" s="2">
        <f>'Données brutes'!C1241*$E$2</f>
        <v>92260</v>
      </c>
      <c r="C1245" s="8">
        <f>'Données brutes'!J1241*Calculatrice!$C$2+'Données brutes'!K1241*Calculatrice!$B$2+'Données brutes'!L1241+'Données brutes'!N1241*Calculatrice!$D$2</f>
        <v>25773</v>
      </c>
      <c r="D1245" s="2">
        <f t="shared" si="98"/>
        <v>-66487</v>
      </c>
      <c r="E1245" s="8">
        <f>IF(ABS(D1245)&lt;'Le jeu'!$E$6*1000,D1245,SIGN(D1245)*'Le jeu'!$E$6*1000)</f>
        <v>0</v>
      </c>
      <c r="F1245" s="8">
        <f t="shared" si="95"/>
        <v>-66487</v>
      </c>
      <c r="G1245" s="28">
        <f>IF(F1245&lt;0,'Le jeu'!$E$7*INT(Calculatrice!F1245/1000),0)</f>
        <v>0</v>
      </c>
      <c r="H1245" s="8">
        <f t="shared" si="96"/>
        <v>-66487</v>
      </c>
      <c r="I1245" s="28"/>
      <c r="J1245" s="2">
        <f t="shared" si="97"/>
        <v>-66487</v>
      </c>
      <c r="K1245" s="28">
        <f t="shared" si="99"/>
        <v>-66487</v>
      </c>
    </row>
    <row r="1246" spans="1:11" x14ac:dyDescent="0.25">
      <c r="A1246" s="3">
        <f>'Données brutes'!A1242+'Données brutes'!B1242</f>
        <v>43157.833333333336</v>
      </c>
      <c r="B1246" s="2">
        <f>'Données brutes'!C1242*$E$2</f>
        <v>90760</v>
      </c>
      <c r="C1246" s="8">
        <f>'Données brutes'!J1242*Calculatrice!$C$2+'Données brutes'!K1242*Calculatrice!$B$2+'Données brutes'!L1242+'Données brutes'!N1242*Calculatrice!$D$2</f>
        <v>24461</v>
      </c>
      <c r="D1246" s="2">
        <f t="shared" si="98"/>
        <v>-66299</v>
      </c>
      <c r="E1246" s="8">
        <f>IF(ABS(D1246)&lt;'Le jeu'!$E$6*1000,D1246,SIGN(D1246)*'Le jeu'!$E$6*1000)</f>
        <v>0</v>
      </c>
      <c r="F1246" s="8">
        <f t="shared" si="95"/>
        <v>-66299</v>
      </c>
      <c r="G1246" s="28">
        <f>IF(F1246&lt;0,'Le jeu'!$E$7*INT(Calculatrice!F1246/1000),0)</f>
        <v>0</v>
      </c>
      <c r="H1246" s="8">
        <f t="shared" si="96"/>
        <v>-66299</v>
      </c>
      <c r="I1246" s="28"/>
      <c r="J1246" s="2">
        <f t="shared" si="97"/>
        <v>-66299</v>
      </c>
      <c r="K1246" s="28">
        <f t="shared" si="99"/>
        <v>-66299</v>
      </c>
    </row>
    <row r="1247" spans="1:11" x14ac:dyDescent="0.25">
      <c r="A1247" s="3">
        <f>'Données brutes'!A1243+'Données brutes'!B1243</f>
        <v>43157.854166666664</v>
      </c>
      <c r="B1247" s="2">
        <f>'Données brutes'!C1243*$E$2</f>
        <v>88646</v>
      </c>
      <c r="C1247" s="8">
        <f>'Données brutes'!J1243*Calculatrice!$C$2+'Données brutes'!K1243*Calculatrice!$B$2+'Données brutes'!L1243+'Données brutes'!N1243*Calculatrice!$D$2</f>
        <v>23768</v>
      </c>
      <c r="D1247" s="2">
        <f t="shared" si="98"/>
        <v>-64878</v>
      </c>
      <c r="E1247" s="8">
        <f>IF(ABS(D1247)&lt;'Le jeu'!$E$6*1000,D1247,SIGN(D1247)*'Le jeu'!$E$6*1000)</f>
        <v>0</v>
      </c>
      <c r="F1247" s="8">
        <f t="shared" si="95"/>
        <v>-64878</v>
      </c>
      <c r="G1247" s="28">
        <f>IF(F1247&lt;0,'Le jeu'!$E$7*INT(Calculatrice!F1247/1000),0)</f>
        <v>0</v>
      </c>
      <c r="H1247" s="8">
        <f t="shared" si="96"/>
        <v>-64878</v>
      </c>
      <c r="I1247" s="28"/>
      <c r="J1247" s="2">
        <f t="shared" si="97"/>
        <v>-64878</v>
      </c>
      <c r="K1247" s="28">
        <f t="shared" si="99"/>
        <v>-64878</v>
      </c>
    </row>
    <row r="1248" spans="1:11" x14ac:dyDescent="0.25">
      <c r="A1248" s="3">
        <f>'Données brutes'!A1244+'Données brutes'!B1244</f>
        <v>43157.875</v>
      </c>
      <c r="B1248" s="2">
        <f>'Données brutes'!C1244*$E$2</f>
        <v>86547</v>
      </c>
      <c r="C1248" s="8">
        <f>'Données brutes'!J1244*Calculatrice!$C$2+'Données brutes'!K1244*Calculatrice!$B$2+'Données brutes'!L1244+'Données brutes'!N1244*Calculatrice!$D$2</f>
        <v>22435</v>
      </c>
      <c r="D1248" s="2">
        <f t="shared" si="98"/>
        <v>-64112</v>
      </c>
      <c r="E1248" s="8">
        <f>IF(ABS(D1248)&lt;'Le jeu'!$E$6*1000,D1248,SIGN(D1248)*'Le jeu'!$E$6*1000)</f>
        <v>0</v>
      </c>
      <c r="F1248" s="8">
        <f t="shared" si="95"/>
        <v>-64112</v>
      </c>
      <c r="G1248" s="28">
        <f>IF(F1248&lt;0,'Le jeu'!$E$7*INT(Calculatrice!F1248/1000),0)</f>
        <v>0</v>
      </c>
      <c r="H1248" s="8">
        <f t="shared" si="96"/>
        <v>-64112</v>
      </c>
      <c r="I1248" s="28"/>
      <c r="J1248" s="2">
        <f t="shared" si="97"/>
        <v>-64112</v>
      </c>
      <c r="K1248" s="28">
        <f t="shared" si="99"/>
        <v>-64112</v>
      </c>
    </row>
    <row r="1249" spans="1:11" x14ac:dyDescent="0.25">
      <c r="A1249" s="3">
        <f>'Données brutes'!A1245+'Données brutes'!B1245</f>
        <v>43157.895833333336</v>
      </c>
      <c r="B1249" s="2">
        <f>'Données brutes'!C1245*$E$2</f>
        <v>84633</v>
      </c>
      <c r="C1249" s="8">
        <f>'Données brutes'!J1245*Calculatrice!$C$2+'Données brutes'!K1245*Calculatrice!$B$2+'Données brutes'!L1245+'Données brutes'!N1245*Calculatrice!$D$2</f>
        <v>20394</v>
      </c>
      <c r="D1249" s="2">
        <f t="shared" si="98"/>
        <v>-64239</v>
      </c>
      <c r="E1249" s="8">
        <f>IF(ABS(D1249)&lt;'Le jeu'!$E$6*1000,D1249,SIGN(D1249)*'Le jeu'!$E$6*1000)</f>
        <v>0</v>
      </c>
      <c r="F1249" s="8">
        <f t="shared" si="95"/>
        <v>-64239</v>
      </c>
      <c r="G1249" s="28">
        <f>IF(F1249&lt;0,'Le jeu'!$E$7*INT(Calculatrice!F1249/1000),0)</f>
        <v>0</v>
      </c>
      <c r="H1249" s="8">
        <f t="shared" si="96"/>
        <v>-64239</v>
      </c>
      <c r="I1249" s="28"/>
      <c r="J1249" s="2">
        <f t="shared" si="97"/>
        <v>-64239</v>
      </c>
      <c r="K1249" s="28">
        <f t="shared" si="99"/>
        <v>-64239</v>
      </c>
    </row>
    <row r="1250" spans="1:11" x14ac:dyDescent="0.25">
      <c r="A1250" s="3">
        <f>'Données brutes'!A1246+'Données brutes'!B1246</f>
        <v>43157.916666666664</v>
      </c>
      <c r="B1250" s="2">
        <f>'Données brutes'!C1246*$E$2</f>
        <v>83134</v>
      </c>
      <c r="C1250" s="8">
        <f>'Données brutes'!J1246*Calculatrice!$C$2+'Données brutes'!K1246*Calculatrice!$B$2+'Données brutes'!L1246+'Données brutes'!N1246*Calculatrice!$D$2</f>
        <v>19140</v>
      </c>
      <c r="D1250" s="2">
        <f t="shared" si="98"/>
        <v>-63994</v>
      </c>
      <c r="E1250" s="8">
        <f>IF(ABS(D1250)&lt;'Le jeu'!$E$6*1000,D1250,SIGN(D1250)*'Le jeu'!$E$6*1000)</f>
        <v>0</v>
      </c>
      <c r="F1250" s="8">
        <f t="shared" si="95"/>
        <v>-63994</v>
      </c>
      <c r="G1250" s="28">
        <f>IF(F1250&lt;0,'Le jeu'!$E$7*INT(Calculatrice!F1250/1000),0)</f>
        <v>0</v>
      </c>
      <c r="H1250" s="8">
        <f t="shared" si="96"/>
        <v>-63994</v>
      </c>
      <c r="I1250" s="28"/>
      <c r="J1250" s="2">
        <f t="shared" si="97"/>
        <v>-63994</v>
      </c>
      <c r="K1250" s="28">
        <f t="shared" si="99"/>
        <v>-63994</v>
      </c>
    </row>
    <row r="1251" spans="1:11" x14ac:dyDescent="0.25">
      <c r="A1251" s="3">
        <f>'Données brutes'!A1247+'Données brutes'!B1247</f>
        <v>43157.9375</v>
      </c>
      <c r="B1251" s="2">
        <f>'Données brutes'!C1247*$E$2</f>
        <v>83613</v>
      </c>
      <c r="C1251" s="8">
        <f>'Données brutes'!J1247*Calculatrice!$C$2+'Données brutes'!K1247*Calculatrice!$B$2+'Données brutes'!L1247+'Données brutes'!N1247*Calculatrice!$D$2</f>
        <v>18699</v>
      </c>
      <c r="D1251" s="2">
        <f t="shared" si="98"/>
        <v>-64914</v>
      </c>
      <c r="E1251" s="8">
        <f>IF(ABS(D1251)&lt;'Le jeu'!$E$6*1000,D1251,SIGN(D1251)*'Le jeu'!$E$6*1000)</f>
        <v>0</v>
      </c>
      <c r="F1251" s="8">
        <f t="shared" si="95"/>
        <v>-64914</v>
      </c>
      <c r="G1251" s="28">
        <f>IF(F1251&lt;0,'Le jeu'!$E$7*INT(Calculatrice!F1251/1000),0)</f>
        <v>0</v>
      </c>
      <c r="H1251" s="8">
        <f t="shared" si="96"/>
        <v>-64914</v>
      </c>
      <c r="I1251" s="28"/>
      <c r="J1251" s="2">
        <f t="shared" si="97"/>
        <v>-64914</v>
      </c>
      <c r="K1251" s="28">
        <f t="shared" si="99"/>
        <v>-64914</v>
      </c>
    </row>
    <row r="1252" spans="1:11" x14ac:dyDescent="0.25">
      <c r="A1252" s="3">
        <f>'Données brutes'!A1248+'Données brutes'!B1248</f>
        <v>43157.958333333336</v>
      </c>
      <c r="B1252" s="2">
        <f>'Données brutes'!C1248*$E$2</f>
        <v>86311</v>
      </c>
      <c r="C1252" s="8">
        <f>'Données brutes'!J1248*Calculatrice!$C$2+'Données brutes'!K1248*Calculatrice!$B$2+'Données brutes'!L1248+'Données brutes'!N1248*Calculatrice!$D$2</f>
        <v>20565</v>
      </c>
      <c r="D1252" s="2">
        <f t="shared" si="98"/>
        <v>-65746</v>
      </c>
      <c r="E1252" s="8">
        <f>IF(ABS(D1252)&lt;'Le jeu'!$E$6*1000,D1252,SIGN(D1252)*'Le jeu'!$E$6*1000)</f>
        <v>0</v>
      </c>
      <c r="F1252" s="8">
        <f t="shared" si="95"/>
        <v>-65746</v>
      </c>
      <c r="G1252" s="28">
        <f>IF(F1252&lt;0,'Le jeu'!$E$7*INT(Calculatrice!F1252/1000),0)</f>
        <v>0</v>
      </c>
      <c r="H1252" s="8">
        <f t="shared" si="96"/>
        <v>-65746</v>
      </c>
      <c r="I1252" s="28"/>
      <c r="J1252" s="2">
        <f t="shared" si="97"/>
        <v>-65746</v>
      </c>
      <c r="K1252" s="28">
        <f t="shared" si="99"/>
        <v>-65746</v>
      </c>
    </row>
    <row r="1253" spans="1:11" x14ac:dyDescent="0.25">
      <c r="A1253" s="3">
        <f>'Données brutes'!A1249+'Données brutes'!B1249</f>
        <v>43157.979166666664</v>
      </c>
      <c r="B1253" s="2">
        <f>'Données brutes'!C1249*$E$2</f>
        <v>85365</v>
      </c>
      <c r="C1253" s="8">
        <f>'Données brutes'!J1249*Calculatrice!$C$2+'Données brutes'!K1249*Calculatrice!$B$2+'Données brutes'!L1249+'Données brutes'!N1249*Calculatrice!$D$2</f>
        <v>19152</v>
      </c>
      <c r="D1253" s="2">
        <f t="shared" si="98"/>
        <v>-66213</v>
      </c>
      <c r="E1253" s="8">
        <f>IF(ABS(D1253)&lt;'Le jeu'!$E$6*1000,D1253,SIGN(D1253)*'Le jeu'!$E$6*1000)</f>
        <v>0</v>
      </c>
      <c r="F1253" s="8">
        <f t="shared" si="95"/>
        <v>-66213</v>
      </c>
      <c r="G1253" s="28">
        <f>IF(F1253&lt;0,'Le jeu'!$E$7*INT(Calculatrice!F1253/1000),0)</f>
        <v>0</v>
      </c>
      <c r="H1253" s="8">
        <f t="shared" si="96"/>
        <v>-66213</v>
      </c>
      <c r="I1253" s="28"/>
      <c r="J1253" s="2">
        <f t="shared" si="97"/>
        <v>-66213</v>
      </c>
      <c r="K1253" s="28">
        <f t="shared" si="99"/>
        <v>-66213</v>
      </c>
    </row>
    <row r="1254" spans="1:11" x14ac:dyDescent="0.25">
      <c r="A1254" s="3">
        <f>'Données brutes'!A1250+'Données brutes'!B1250</f>
        <v>43158</v>
      </c>
      <c r="B1254" s="2">
        <f>'Données brutes'!C1250*$E$2</f>
        <v>85650</v>
      </c>
      <c r="C1254" s="8">
        <f>'Données brutes'!J1250*Calculatrice!$C$2+'Données brutes'!K1250*Calculatrice!$B$2+'Données brutes'!L1250+'Données brutes'!N1250*Calculatrice!$D$2</f>
        <v>19265</v>
      </c>
      <c r="D1254" s="2">
        <f t="shared" si="98"/>
        <v>-66385</v>
      </c>
      <c r="E1254" s="8">
        <f>IF(ABS(D1254)&lt;'Le jeu'!$E$6*1000,D1254,SIGN(D1254)*'Le jeu'!$E$6*1000)</f>
        <v>0</v>
      </c>
      <c r="F1254" s="8">
        <f t="shared" si="95"/>
        <v>-66385</v>
      </c>
      <c r="G1254" s="28">
        <f>IF(F1254&lt;0,'Le jeu'!$E$7*INT(Calculatrice!F1254/1000),0)</f>
        <v>0</v>
      </c>
      <c r="H1254" s="8">
        <f t="shared" si="96"/>
        <v>-66385</v>
      </c>
      <c r="I1254" s="28"/>
      <c r="J1254" s="2">
        <f t="shared" si="97"/>
        <v>-66385</v>
      </c>
      <c r="K1254" s="28">
        <f t="shared" si="99"/>
        <v>-66385</v>
      </c>
    </row>
    <row r="1255" spans="1:11" x14ac:dyDescent="0.25">
      <c r="A1255" s="3">
        <f>'Données brutes'!A1251+'Données brutes'!B1251</f>
        <v>43158.020833333336</v>
      </c>
      <c r="B1255" s="2">
        <f>'Données brutes'!C1251*$E$2</f>
        <v>84145</v>
      </c>
      <c r="C1255" s="8">
        <f>'Données brutes'!J1251*Calculatrice!$C$2+'Données brutes'!K1251*Calculatrice!$B$2+'Données brutes'!L1251+'Données brutes'!N1251*Calculatrice!$D$2</f>
        <v>19243</v>
      </c>
      <c r="D1255" s="2">
        <f t="shared" si="98"/>
        <v>-64902</v>
      </c>
      <c r="E1255" s="8">
        <f>IF(ABS(D1255)&lt;'Le jeu'!$E$6*1000,D1255,SIGN(D1255)*'Le jeu'!$E$6*1000)</f>
        <v>0</v>
      </c>
      <c r="F1255" s="8">
        <f t="shared" ref="F1255:F1318" si="100">D1255-E1255</f>
        <v>-64902</v>
      </c>
      <c r="G1255" s="28">
        <f>IF(F1255&lt;0,'Le jeu'!$E$7*INT(Calculatrice!F1255/1000),0)</f>
        <v>0</v>
      </c>
      <c r="H1255" s="8">
        <f t="shared" ref="H1255:H1318" si="101">F1255-G1255</f>
        <v>-64902</v>
      </c>
      <c r="I1255" s="28"/>
      <c r="J1255" s="2">
        <f t="shared" ref="J1255:J1318" si="102">H1255-(I1255-I1256)*1000000/0.5</f>
        <v>-64902</v>
      </c>
      <c r="K1255" s="28">
        <f t="shared" si="99"/>
        <v>-64902</v>
      </c>
    </row>
    <row r="1256" spans="1:11" x14ac:dyDescent="0.25">
      <c r="A1256" s="3">
        <f>'Données brutes'!A1252+'Données brutes'!B1252</f>
        <v>43158.041666666664</v>
      </c>
      <c r="B1256" s="2">
        <f>'Données brutes'!C1252*$E$2</f>
        <v>81748</v>
      </c>
      <c r="C1256" s="8">
        <f>'Données brutes'!J1252*Calculatrice!$C$2+'Données brutes'!K1252*Calculatrice!$B$2+'Données brutes'!L1252+'Données brutes'!N1252*Calculatrice!$D$2</f>
        <v>17643</v>
      </c>
      <c r="D1256" s="2">
        <f t="shared" si="98"/>
        <v>-64105</v>
      </c>
      <c r="E1256" s="8">
        <f>IF(ABS(D1256)&lt;'Le jeu'!$E$6*1000,D1256,SIGN(D1256)*'Le jeu'!$E$6*1000)</f>
        <v>0</v>
      </c>
      <c r="F1256" s="8">
        <f t="shared" si="100"/>
        <v>-64105</v>
      </c>
      <c r="G1256" s="28">
        <f>IF(F1256&lt;0,'Le jeu'!$E$7*INT(Calculatrice!F1256/1000),0)</f>
        <v>0</v>
      </c>
      <c r="H1256" s="8">
        <f t="shared" si="101"/>
        <v>-64105</v>
      </c>
      <c r="I1256" s="28"/>
      <c r="J1256" s="2">
        <f t="shared" si="102"/>
        <v>-64105</v>
      </c>
      <c r="K1256" s="28">
        <f t="shared" si="99"/>
        <v>-64105</v>
      </c>
    </row>
    <row r="1257" spans="1:11" x14ac:dyDescent="0.25">
      <c r="A1257" s="3">
        <f>'Données brutes'!A1253+'Données brutes'!B1253</f>
        <v>43158.0625</v>
      </c>
      <c r="B1257" s="2">
        <f>'Données brutes'!C1253*$E$2</f>
        <v>82563</v>
      </c>
      <c r="C1257" s="8">
        <f>'Données brutes'!J1253*Calculatrice!$C$2+'Données brutes'!K1253*Calculatrice!$B$2+'Données brutes'!L1253+'Données brutes'!N1253*Calculatrice!$D$2</f>
        <v>17986</v>
      </c>
      <c r="D1257" s="2">
        <f t="shared" si="98"/>
        <v>-64577</v>
      </c>
      <c r="E1257" s="8">
        <f>IF(ABS(D1257)&lt;'Le jeu'!$E$6*1000,D1257,SIGN(D1257)*'Le jeu'!$E$6*1000)</f>
        <v>0</v>
      </c>
      <c r="F1257" s="8">
        <f t="shared" si="100"/>
        <v>-64577</v>
      </c>
      <c r="G1257" s="28">
        <f>IF(F1257&lt;0,'Le jeu'!$E$7*INT(Calculatrice!F1257/1000),0)</f>
        <v>0</v>
      </c>
      <c r="H1257" s="8">
        <f t="shared" si="101"/>
        <v>-64577</v>
      </c>
      <c r="I1257" s="28"/>
      <c r="J1257" s="2">
        <f t="shared" si="102"/>
        <v>-64577</v>
      </c>
      <c r="K1257" s="28">
        <f t="shared" si="99"/>
        <v>-64577</v>
      </c>
    </row>
    <row r="1258" spans="1:11" x14ac:dyDescent="0.25">
      <c r="A1258" s="3">
        <f>'Données brutes'!A1254+'Données brutes'!B1254</f>
        <v>43158.083333333336</v>
      </c>
      <c r="B1258" s="2">
        <f>'Données brutes'!C1254*$E$2</f>
        <v>82160</v>
      </c>
      <c r="C1258" s="8">
        <f>'Données brutes'!J1254*Calculatrice!$C$2+'Données brutes'!K1254*Calculatrice!$B$2+'Données brutes'!L1254+'Données brutes'!N1254*Calculatrice!$D$2</f>
        <v>17855</v>
      </c>
      <c r="D1258" s="2">
        <f t="shared" si="98"/>
        <v>-64305</v>
      </c>
      <c r="E1258" s="8">
        <f>IF(ABS(D1258)&lt;'Le jeu'!$E$6*1000,D1258,SIGN(D1258)*'Le jeu'!$E$6*1000)</f>
        <v>0</v>
      </c>
      <c r="F1258" s="8">
        <f t="shared" si="100"/>
        <v>-64305</v>
      </c>
      <c r="G1258" s="28">
        <f>IF(F1258&lt;0,'Le jeu'!$E$7*INT(Calculatrice!F1258/1000),0)</f>
        <v>0</v>
      </c>
      <c r="H1258" s="8">
        <f t="shared" si="101"/>
        <v>-64305</v>
      </c>
      <c r="I1258" s="28"/>
      <c r="J1258" s="2">
        <f t="shared" si="102"/>
        <v>-64305</v>
      </c>
      <c r="K1258" s="28">
        <f t="shared" si="99"/>
        <v>-64305</v>
      </c>
    </row>
    <row r="1259" spans="1:11" x14ac:dyDescent="0.25">
      <c r="A1259" s="3">
        <f>'Données brutes'!A1255+'Données brutes'!B1255</f>
        <v>43158.104166666664</v>
      </c>
      <c r="B1259" s="2">
        <f>'Données brutes'!C1255*$E$2</f>
        <v>81855</v>
      </c>
      <c r="C1259" s="8">
        <f>'Données brutes'!J1255*Calculatrice!$C$2+'Données brutes'!K1255*Calculatrice!$B$2+'Données brutes'!L1255+'Données brutes'!N1255*Calculatrice!$D$2</f>
        <v>17210</v>
      </c>
      <c r="D1259" s="2">
        <f t="shared" si="98"/>
        <v>-64645</v>
      </c>
      <c r="E1259" s="8">
        <f>IF(ABS(D1259)&lt;'Le jeu'!$E$6*1000,D1259,SIGN(D1259)*'Le jeu'!$E$6*1000)</f>
        <v>0</v>
      </c>
      <c r="F1259" s="8">
        <f t="shared" si="100"/>
        <v>-64645</v>
      </c>
      <c r="G1259" s="28">
        <f>IF(F1259&lt;0,'Le jeu'!$E$7*INT(Calculatrice!F1259/1000),0)</f>
        <v>0</v>
      </c>
      <c r="H1259" s="8">
        <f t="shared" si="101"/>
        <v>-64645</v>
      </c>
      <c r="I1259" s="28"/>
      <c r="J1259" s="2">
        <f t="shared" si="102"/>
        <v>-64645</v>
      </c>
      <c r="K1259" s="28">
        <f t="shared" si="99"/>
        <v>-64645</v>
      </c>
    </row>
    <row r="1260" spans="1:11" x14ac:dyDescent="0.25">
      <c r="A1260" s="3">
        <f>'Données brutes'!A1256+'Données brutes'!B1256</f>
        <v>43158.125</v>
      </c>
      <c r="B1260" s="2">
        <f>'Données brutes'!C1256*$E$2</f>
        <v>80324</v>
      </c>
      <c r="C1260" s="8">
        <f>'Données brutes'!J1256*Calculatrice!$C$2+'Données brutes'!K1256*Calculatrice!$B$2+'Données brutes'!L1256+'Données brutes'!N1256*Calculatrice!$D$2</f>
        <v>16133</v>
      </c>
      <c r="D1260" s="2">
        <f t="shared" si="98"/>
        <v>-64191</v>
      </c>
      <c r="E1260" s="8">
        <f>IF(ABS(D1260)&lt;'Le jeu'!$E$6*1000,D1260,SIGN(D1260)*'Le jeu'!$E$6*1000)</f>
        <v>0</v>
      </c>
      <c r="F1260" s="8">
        <f t="shared" si="100"/>
        <v>-64191</v>
      </c>
      <c r="G1260" s="28">
        <f>IF(F1260&lt;0,'Le jeu'!$E$7*INT(Calculatrice!F1260/1000),0)</f>
        <v>0</v>
      </c>
      <c r="H1260" s="8">
        <f t="shared" si="101"/>
        <v>-64191</v>
      </c>
      <c r="I1260" s="28"/>
      <c r="J1260" s="2">
        <f t="shared" si="102"/>
        <v>-64191</v>
      </c>
      <c r="K1260" s="28">
        <f t="shared" si="99"/>
        <v>-64191</v>
      </c>
    </row>
    <row r="1261" spans="1:11" x14ac:dyDescent="0.25">
      <c r="A1261" s="3">
        <f>'Données brutes'!A1257+'Données brutes'!B1257</f>
        <v>43158.145833333336</v>
      </c>
      <c r="B1261" s="2">
        <f>'Données brutes'!C1257*$E$2</f>
        <v>79297</v>
      </c>
      <c r="C1261" s="8">
        <f>'Données brutes'!J1257*Calculatrice!$C$2+'Données brutes'!K1257*Calculatrice!$B$2+'Données brutes'!L1257+'Données brutes'!N1257*Calculatrice!$D$2</f>
        <v>15390</v>
      </c>
      <c r="D1261" s="2">
        <f t="shared" si="98"/>
        <v>-63907</v>
      </c>
      <c r="E1261" s="8">
        <f>IF(ABS(D1261)&lt;'Le jeu'!$E$6*1000,D1261,SIGN(D1261)*'Le jeu'!$E$6*1000)</f>
        <v>0</v>
      </c>
      <c r="F1261" s="8">
        <f t="shared" si="100"/>
        <v>-63907</v>
      </c>
      <c r="G1261" s="28">
        <f>IF(F1261&lt;0,'Le jeu'!$E$7*INT(Calculatrice!F1261/1000),0)</f>
        <v>0</v>
      </c>
      <c r="H1261" s="8">
        <f t="shared" si="101"/>
        <v>-63907</v>
      </c>
      <c r="I1261" s="28"/>
      <c r="J1261" s="2">
        <f t="shared" si="102"/>
        <v>-63907</v>
      </c>
      <c r="K1261" s="28">
        <f t="shared" si="99"/>
        <v>-63907</v>
      </c>
    </row>
    <row r="1262" spans="1:11" x14ac:dyDescent="0.25">
      <c r="A1262" s="3">
        <f>'Données brutes'!A1258+'Données brutes'!B1258</f>
        <v>43158.166666666664</v>
      </c>
      <c r="B1262" s="2">
        <f>'Données brutes'!C1258*$E$2</f>
        <v>78616</v>
      </c>
      <c r="C1262" s="8">
        <f>'Données brutes'!J1258*Calculatrice!$C$2+'Données brutes'!K1258*Calculatrice!$B$2+'Données brutes'!L1258+'Données brutes'!N1258*Calculatrice!$D$2</f>
        <v>15136</v>
      </c>
      <c r="D1262" s="2">
        <f t="shared" si="98"/>
        <v>-63480</v>
      </c>
      <c r="E1262" s="8">
        <f>IF(ABS(D1262)&lt;'Le jeu'!$E$6*1000,D1262,SIGN(D1262)*'Le jeu'!$E$6*1000)</f>
        <v>0</v>
      </c>
      <c r="F1262" s="8">
        <f t="shared" si="100"/>
        <v>-63480</v>
      </c>
      <c r="G1262" s="28">
        <f>IF(F1262&lt;0,'Le jeu'!$E$7*INT(Calculatrice!F1262/1000),0)</f>
        <v>0</v>
      </c>
      <c r="H1262" s="8">
        <f t="shared" si="101"/>
        <v>-63480</v>
      </c>
      <c r="I1262" s="28"/>
      <c r="J1262" s="2">
        <f t="shared" si="102"/>
        <v>-63480</v>
      </c>
      <c r="K1262" s="28">
        <f t="shared" si="99"/>
        <v>-63480</v>
      </c>
    </row>
    <row r="1263" spans="1:11" x14ac:dyDescent="0.25">
      <c r="A1263" s="3">
        <f>'Données brutes'!A1259+'Données brutes'!B1259</f>
        <v>43158.1875</v>
      </c>
      <c r="B1263" s="2">
        <f>'Données brutes'!C1259*$E$2</f>
        <v>78140</v>
      </c>
      <c r="C1263" s="8">
        <f>'Données brutes'!J1259*Calculatrice!$C$2+'Données brutes'!K1259*Calculatrice!$B$2+'Données brutes'!L1259+'Données brutes'!N1259*Calculatrice!$D$2</f>
        <v>14609</v>
      </c>
      <c r="D1263" s="2">
        <f t="shared" si="98"/>
        <v>-63531</v>
      </c>
      <c r="E1263" s="8">
        <f>IF(ABS(D1263)&lt;'Le jeu'!$E$6*1000,D1263,SIGN(D1263)*'Le jeu'!$E$6*1000)</f>
        <v>0</v>
      </c>
      <c r="F1263" s="8">
        <f t="shared" si="100"/>
        <v>-63531</v>
      </c>
      <c r="G1263" s="28">
        <f>IF(F1263&lt;0,'Le jeu'!$E$7*INT(Calculatrice!F1263/1000),0)</f>
        <v>0</v>
      </c>
      <c r="H1263" s="8">
        <f t="shared" si="101"/>
        <v>-63531</v>
      </c>
      <c r="I1263" s="28"/>
      <c r="J1263" s="2">
        <f t="shared" si="102"/>
        <v>-63531</v>
      </c>
      <c r="K1263" s="28">
        <f t="shared" si="99"/>
        <v>-63531</v>
      </c>
    </row>
    <row r="1264" spans="1:11" x14ac:dyDescent="0.25">
      <c r="A1264" s="3">
        <f>'Données brutes'!A1260+'Données brutes'!B1260</f>
        <v>43158.208333333336</v>
      </c>
      <c r="B1264" s="2">
        <f>'Données brutes'!C1260*$E$2</f>
        <v>78554</v>
      </c>
      <c r="C1264" s="8">
        <f>'Données brutes'!J1260*Calculatrice!$C$2+'Données brutes'!K1260*Calculatrice!$B$2+'Données brutes'!L1260+'Données brutes'!N1260*Calculatrice!$D$2</f>
        <v>14573</v>
      </c>
      <c r="D1264" s="2">
        <f t="shared" si="98"/>
        <v>-63981</v>
      </c>
      <c r="E1264" s="8">
        <f>IF(ABS(D1264)&lt;'Le jeu'!$E$6*1000,D1264,SIGN(D1264)*'Le jeu'!$E$6*1000)</f>
        <v>0</v>
      </c>
      <c r="F1264" s="8">
        <f t="shared" si="100"/>
        <v>-63981</v>
      </c>
      <c r="G1264" s="28">
        <f>IF(F1264&lt;0,'Le jeu'!$E$7*INT(Calculatrice!F1264/1000),0)</f>
        <v>0</v>
      </c>
      <c r="H1264" s="8">
        <f t="shared" si="101"/>
        <v>-63981</v>
      </c>
      <c r="I1264" s="28"/>
      <c r="J1264" s="2">
        <f t="shared" si="102"/>
        <v>-63981</v>
      </c>
      <c r="K1264" s="28">
        <f t="shared" si="99"/>
        <v>-63981</v>
      </c>
    </row>
    <row r="1265" spans="1:11" x14ac:dyDescent="0.25">
      <c r="A1265" s="3">
        <f>'Données brutes'!A1261+'Données brutes'!B1261</f>
        <v>43158.229166666664</v>
      </c>
      <c r="B1265" s="2">
        <f>'Données brutes'!C1261*$E$2</f>
        <v>80490</v>
      </c>
      <c r="C1265" s="8">
        <f>'Données brutes'!J1261*Calculatrice!$C$2+'Données brutes'!K1261*Calculatrice!$B$2+'Données brutes'!L1261+'Données brutes'!N1261*Calculatrice!$D$2</f>
        <v>14636</v>
      </c>
      <c r="D1265" s="2">
        <f t="shared" si="98"/>
        <v>-65854</v>
      </c>
      <c r="E1265" s="8">
        <f>IF(ABS(D1265)&lt;'Le jeu'!$E$6*1000,D1265,SIGN(D1265)*'Le jeu'!$E$6*1000)</f>
        <v>0</v>
      </c>
      <c r="F1265" s="8">
        <f t="shared" si="100"/>
        <v>-65854</v>
      </c>
      <c r="G1265" s="28">
        <f>IF(F1265&lt;0,'Le jeu'!$E$7*INT(Calculatrice!F1265/1000),0)</f>
        <v>0</v>
      </c>
      <c r="H1265" s="8">
        <f t="shared" si="101"/>
        <v>-65854</v>
      </c>
      <c r="I1265" s="28"/>
      <c r="J1265" s="2">
        <f t="shared" si="102"/>
        <v>-65854</v>
      </c>
      <c r="K1265" s="28">
        <f t="shared" si="99"/>
        <v>-65854</v>
      </c>
    </row>
    <row r="1266" spans="1:11" x14ac:dyDescent="0.25">
      <c r="A1266" s="3">
        <f>'Données brutes'!A1262+'Données brutes'!B1262</f>
        <v>43158.25</v>
      </c>
      <c r="B1266" s="2">
        <f>'Données brutes'!C1262*$E$2</f>
        <v>82755</v>
      </c>
      <c r="C1266" s="8">
        <f>'Données brutes'!J1262*Calculatrice!$C$2+'Données brutes'!K1262*Calculatrice!$B$2+'Données brutes'!L1262+'Données brutes'!N1262*Calculatrice!$D$2</f>
        <v>15482</v>
      </c>
      <c r="D1266" s="2">
        <f t="shared" si="98"/>
        <v>-67273</v>
      </c>
      <c r="E1266" s="8">
        <f>IF(ABS(D1266)&lt;'Le jeu'!$E$6*1000,D1266,SIGN(D1266)*'Le jeu'!$E$6*1000)</f>
        <v>0</v>
      </c>
      <c r="F1266" s="8">
        <f t="shared" si="100"/>
        <v>-67273</v>
      </c>
      <c r="G1266" s="28">
        <f>IF(F1266&lt;0,'Le jeu'!$E$7*INT(Calculatrice!F1266/1000),0)</f>
        <v>0</v>
      </c>
      <c r="H1266" s="8">
        <f t="shared" si="101"/>
        <v>-67273</v>
      </c>
      <c r="I1266" s="28"/>
      <c r="J1266" s="2">
        <f t="shared" si="102"/>
        <v>-67273</v>
      </c>
      <c r="K1266" s="28">
        <f t="shared" si="99"/>
        <v>-67273</v>
      </c>
    </row>
    <row r="1267" spans="1:11" x14ac:dyDescent="0.25">
      <c r="A1267" s="3">
        <f>'Données brutes'!A1263+'Données brutes'!B1263</f>
        <v>43158.270833333336</v>
      </c>
      <c r="B1267" s="2">
        <f>'Données brutes'!C1263*$E$2</f>
        <v>86185</v>
      </c>
      <c r="C1267" s="8">
        <f>'Données brutes'!J1263*Calculatrice!$C$2+'Données brutes'!K1263*Calculatrice!$B$2+'Données brutes'!L1263+'Données brutes'!N1263*Calculatrice!$D$2</f>
        <v>16139</v>
      </c>
      <c r="D1267" s="2">
        <f t="shared" si="98"/>
        <v>-70046</v>
      </c>
      <c r="E1267" s="8">
        <f>IF(ABS(D1267)&lt;'Le jeu'!$E$6*1000,D1267,SIGN(D1267)*'Le jeu'!$E$6*1000)</f>
        <v>0</v>
      </c>
      <c r="F1267" s="8">
        <f t="shared" si="100"/>
        <v>-70046</v>
      </c>
      <c r="G1267" s="28">
        <f>IF(F1267&lt;0,'Le jeu'!$E$7*INT(Calculatrice!F1267/1000),0)</f>
        <v>0</v>
      </c>
      <c r="H1267" s="8">
        <f t="shared" si="101"/>
        <v>-70046</v>
      </c>
      <c r="I1267" s="28"/>
      <c r="J1267" s="2">
        <f t="shared" si="102"/>
        <v>-70046</v>
      </c>
      <c r="K1267" s="28">
        <f t="shared" si="99"/>
        <v>-70046</v>
      </c>
    </row>
    <row r="1268" spans="1:11" x14ac:dyDescent="0.25">
      <c r="A1268" s="3">
        <f>'Données brutes'!A1264+'Données brutes'!B1264</f>
        <v>43158.291666666664</v>
      </c>
      <c r="B1268" s="2">
        <f>'Données brutes'!C1264*$E$2</f>
        <v>88540</v>
      </c>
      <c r="C1268" s="8">
        <f>'Données brutes'!J1264*Calculatrice!$C$2+'Données brutes'!K1264*Calculatrice!$B$2+'Données brutes'!L1264+'Données brutes'!N1264*Calculatrice!$D$2</f>
        <v>18234</v>
      </c>
      <c r="D1268" s="2">
        <f t="shared" si="98"/>
        <v>-70306</v>
      </c>
      <c r="E1268" s="8">
        <f>IF(ABS(D1268)&lt;'Le jeu'!$E$6*1000,D1268,SIGN(D1268)*'Le jeu'!$E$6*1000)</f>
        <v>0</v>
      </c>
      <c r="F1268" s="8">
        <f t="shared" si="100"/>
        <v>-70306</v>
      </c>
      <c r="G1268" s="28">
        <f>IF(F1268&lt;0,'Le jeu'!$E$7*INT(Calculatrice!F1268/1000),0)</f>
        <v>0</v>
      </c>
      <c r="H1268" s="8">
        <f t="shared" si="101"/>
        <v>-70306</v>
      </c>
      <c r="I1268" s="28"/>
      <c r="J1268" s="2">
        <f t="shared" si="102"/>
        <v>-70306</v>
      </c>
      <c r="K1268" s="28">
        <f t="shared" si="99"/>
        <v>-70306</v>
      </c>
    </row>
    <row r="1269" spans="1:11" x14ac:dyDescent="0.25">
      <c r="A1269" s="3">
        <f>'Données brutes'!A1265+'Données brutes'!B1265</f>
        <v>43158.3125</v>
      </c>
      <c r="B1269" s="2">
        <f>'Données brutes'!C1265*$E$2</f>
        <v>89997</v>
      </c>
      <c r="C1269" s="8">
        <f>'Données brutes'!J1265*Calculatrice!$C$2+'Données brutes'!K1265*Calculatrice!$B$2+'Données brutes'!L1265+'Données brutes'!N1265*Calculatrice!$D$2</f>
        <v>18802</v>
      </c>
      <c r="D1269" s="2">
        <f t="shared" si="98"/>
        <v>-71195</v>
      </c>
      <c r="E1269" s="8">
        <f>IF(ABS(D1269)&lt;'Le jeu'!$E$6*1000,D1269,SIGN(D1269)*'Le jeu'!$E$6*1000)</f>
        <v>0</v>
      </c>
      <c r="F1269" s="8">
        <f t="shared" si="100"/>
        <v>-71195</v>
      </c>
      <c r="G1269" s="28">
        <f>IF(F1269&lt;0,'Le jeu'!$E$7*INT(Calculatrice!F1269/1000),0)</f>
        <v>0</v>
      </c>
      <c r="H1269" s="8">
        <f t="shared" si="101"/>
        <v>-71195</v>
      </c>
      <c r="I1269" s="28"/>
      <c r="J1269" s="2">
        <f t="shared" si="102"/>
        <v>-71195</v>
      </c>
      <c r="K1269" s="28">
        <f t="shared" si="99"/>
        <v>-71195</v>
      </c>
    </row>
    <row r="1270" spans="1:11" x14ac:dyDescent="0.25">
      <c r="A1270" s="3">
        <f>'Données brutes'!A1266+'Données brutes'!B1266</f>
        <v>43158.333333333336</v>
      </c>
      <c r="B1270" s="2">
        <f>'Données brutes'!C1266*$E$2</f>
        <v>91075</v>
      </c>
      <c r="C1270" s="8">
        <f>'Données brutes'!J1266*Calculatrice!$C$2+'Données brutes'!K1266*Calculatrice!$B$2+'Données brutes'!L1266+'Données brutes'!N1266*Calculatrice!$D$2</f>
        <v>20058</v>
      </c>
      <c r="D1270" s="2">
        <f t="shared" si="98"/>
        <v>-71017</v>
      </c>
      <c r="E1270" s="8">
        <f>IF(ABS(D1270)&lt;'Le jeu'!$E$6*1000,D1270,SIGN(D1270)*'Le jeu'!$E$6*1000)</f>
        <v>0</v>
      </c>
      <c r="F1270" s="8">
        <f t="shared" si="100"/>
        <v>-71017</v>
      </c>
      <c r="G1270" s="28">
        <f>IF(F1270&lt;0,'Le jeu'!$E$7*INT(Calculatrice!F1270/1000),0)</f>
        <v>0</v>
      </c>
      <c r="H1270" s="8">
        <f t="shared" si="101"/>
        <v>-71017</v>
      </c>
      <c r="I1270" s="28"/>
      <c r="J1270" s="2">
        <f t="shared" si="102"/>
        <v>-71017</v>
      </c>
      <c r="K1270" s="28">
        <f t="shared" si="99"/>
        <v>-71017</v>
      </c>
    </row>
    <row r="1271" spans="1:11" x14ac:dyDescent="0.25">
      <c r="A1271" s="3">
        <f>'Données brutes'!A1267+'Données brutes'!B1267</f>
        <v>43158.354166666664</v>
      </c>
      <c r="B1271" s="2">
        <f>'Données brutes'!C1267*$E$2</f>
        <v>92202</v>
      </c>
      <c r="C1271" s="8">
        <f>'Données brutes'!J1267*Calculatrice!$C$2+'Données brutes'!K1267*Calculatrice!$B$2+'Données brutes'!L1267+'Données brutes'!N1267*Calculatrice!$D$2</f>
        <v>20960</v>
      </c>
      <c r="D1271" s="2">
        <f t="shared" si="98"/>
        <v>-71242</v>
      </c>
      <c r="E1271" s="8">
        <f>IF(ABS(D1271)&lt;'Le jeu'!$E$6*1000,D1271,SIGN(D1271)*'Le jeu'!$E$6*1000)</f>
        <v>0</v>
      </c>
      <c r="F1271" s="8">
        <f t="shared" si="100"/>
        <v>-71242</v>
      </c>
      <c r="G1271" s="28">
        <f>IF(F1271&lt;0,'Le jeu'!$E$7*INT(Calculatrice!F1271/1000),0)</f>
        <v>0</v>
      </c>
      <c r="H1271" s="8">
        <f t="shared" si="101"/>
        <v>-71242</v>
      </c>
      <c r="I1271" s="28"/>
      <c r="J1271" s="2">
        <f t="shared" si="102"/>
        <v>-71242</v>
      </c>
      <c r="K1271" s="28">
        <f t="shared" si="99"/>
        <v>-71242</v>
      </c>
    </row>
    <row r="1272" spans="1:11" x14ac:dyDescent="0.25">
      <c r="A1272" s="3">
        <f>'Données brutes'!A1268+'Données brutes'!B1268</f>
        <v>43158.375</v>
      </c>
      <c r="B1272" s="2">
        <f>'Données brutes'!C1268*$E$2</f>
        <v>93135</v>
      </c>
      <c r="C1272" s="8">
        <f>'Données brutes'!J1268*Calculatrice!$C$2+'Données brutes'!K1268*Calculatrice!$B$2+'Données brutes'!L1268+'Données brutes'!N1268*Calculatrice!$D$2</f>
        <v>22119</v>
      </c>
      <c r="D1272" s="2">
        <f t="shared" si="98"/>
        <v>-71016</v>
      </c>
      <c r="E1272" s="8">
        <f>IF(ABS(D1272)&lt;'Le jeu'!$E$6*1000,D1272,SIGN(D1272)*'Le jeu'!$E$6*1000)</f>
        <v>0</v>
      </c>
      <c r="F1272" s="8">
        <f t="shared" si="100"/>
        <v>-71016</v>
      </c>
      <c r="G1272" s="28">
        <f>IF(F1272&lt;0,'Le jeu'!$E$7*INT(Calculatrice!F1272/1000),0)</f>
        <v>0</v>
      </c>
      <c r="H1272" s="8">
        <f t="shared" si="101"/>
        <v>-71016</v>
      </c>
      <c r="I1272" s="28"/>
      <c r="J1272" s="2">
        <f t="shared" si="102"/>
        <v>-71016</v>
      </c>
      <c r="K1272" s="28">
        <f t="shared" si="99"/>
        <v>-71016</v>
      </c>
    </row>
    <row r="1273" spans="1:11" x14ac:dyDescent="0.25">
      <c r="A1273" s="3">
        <f>'Données brutes'!A1269+'Données brutes'!B1269</f>
        <v>43158.395833333336</v>
      </c>
      <c r="B1273" s="2">
        <f>'Données brutes'!C1269*$E$2</f>
        <v>92987</v>
      </c>
      <c r="C1273" s="8">
        <f>'Données brutes'!J1269*Calculatrice!$C$2+'Données brutes'!K1269*Calculatrice!$B$2+'Données brutes'!L1269+'Données brutes'!N1269*Calculatrice!$D$2</f>
        <v>22842</v>
      </c>
      <c r="D1273" s="2">
        <f t="shared" si="98"/>
        <v>-70145</v>
      </c>
      <c r="E1273" s="8">
        <f>IF(ABS(D1273)&lt;'Le jeu'!$E$6*1000,D1273,SIGN(D1273)*'Le jeu'!$E$6*1000)</f>
        <v>0</v>
      </c>
      <c r="F1273" s="8">
        <f t="shared" si="100"/>
        <v>-70145</v>
      </c>
      <c r="G1273" s="28">
        <f>IF(F1273&lt;0,'Le jeu'!$E$7*INT(Calculatrice!F1273/1000),0)</f>
        <v>0</v>
      </c>
      <c r="H1273" s="8">
        <f t="shared" si="101"/>
        <v>-70145</v>
      </c>
      <c r="I1273" s="28"/>
      <c r="J1273" s="2">
        <f t="shared" si="102"/>
        <v>-70145</v>
      </c>
      <c r="K1273" s="28">
        <f t="shared" si="99"/>
        <v>-70145</v>
      </c>
    </row>
    <row r="1274" spans="1:11" x14ac:dyDescent="0.25">
      <c r="A1274" s="3">
        <f>'Données brutes'!A1270+'Données brutes'!B1270</f>
        <v>43158.416666666664</v>
      </c>
      <c r="B1274" s="2">
        <f>'Données brutes'!C1270*$E$2</f>
        <v>92730</v>
      </c>
      <c r="C1274" s="8">
        <f>'Données brutes'!J1270*Calculatrice!$C$2+'Données brutes'!K1270*Calculatrice!$B$2+'Données brutes'!L1270+'Données brutes'!N1270*Calculatrice!$D$2</f>
        <v>22702</v>
      </c>
      <c r="D1274" s="2">
        <f t="shared" si="98"/>
        <v>-70028</v>
      </c>
      <c r="E1274" s="8">
        <f>IF(ABS(D1274)&lt;'Le jeu'!$E$6*1000,D1274,SIGN(D1274)*'Le jeu'!$E$6*1000)</f>
        <v>0</v>
      </c>
      <c r="F1274" s="8">
        <f t="shared" si="100"/>
        <v>-70028</v>
      </c>
      <c r="G1274" s="28">
        <f>IF(F1274&lt;0,'Le jeu'!$E$7*INT(Calculatrice!F1274/1000),0)</f>
        <v>0</v>
      </c>
      <c r="H1274" s="8">
        <f t="shared" si="101"/>
        <v>-70028</v>
      </c>
      <c r="I1274" s="28"/>
      <c r="J1274" s="2">
        <f t="shared" si="102"/>
        <v>-70028</v>
      </c>
      <c r="K1274" s="28">
        <f t="shared" si="99"/>
        <v>-70028</v>
      </c>
    </row>
    <row r="1275" spans="1:11" x14ac:dyDescent="0.25">
      <c r="A1275" s="3">
        <f>'Données brutes'!A1271+'Données brutes'!B1271</f>
        <v>43158.4375</v>
      </c>
      <c r="B1275" s="2">
        <f>'Données brutes'!C1271*$E$2</f>
        <v>92529</v>
      </c>
      <c r="C1275" s="8">
        <f>'Données brutes'!J1271*Calculatrice!$C$2+'Données brutes'!K1271*Calculatrice!$B$2+'Données brutes'!L1271+'Données brutes'!N1271*Calculatrice!$D$2</f>
        <v>22876</v>
      </c>
      <c r="D1275" s="2">
        <f t="shared" si="98"/>
        <v>-69653</v>
      </c>
      <c r="E1275" s="8">
        <f>IF(ABS(D1275)&lt;'Le jeu'!$E$6*1000,D1275,SIGN(D1275)*'Le jeu'!$E$6*1000)</f>
        <v>0</v>
      </c>
      <c r="F1275" s="8">
        <f t="shared" si="100"/>
        <v>-69653</v>
      </c>
      <c r="G1275" s="28">
        <f>IF(F1275&lt;0,'Le jeu'!$E$7*INT(Calculatrice!F1275/1000),0)</f>
        <v>0</v>
      </c>
      <c r="H1275" s="8">
        <f t="shared" si="101"/>
        <v>-69653</v>
      </c>
      <c r="I1275" s="28"/>
      <c r="J1275" s="2">
        <f t="shared" si="102"/>
        <v>-69653</v>
      </c>
      <c r="K1275" s="28">
        <f t="shared" si="99"/>
        <v>-69653</v>
      </c>
    </row>
    <row r="1276" spans="1:11" x14ac:dyDescent="0.25">
      <c r="A1276" s="3">
        <f>'Données brutes'!A1272+'Données brutes'!B1272</f>
        <v>43158.458333333336</v>
      </c>
      <c r="B1276" s="2">
        <f>'Données brutes'!C1272*$E$2</f>
        <v>92116</v>
      </c>
      <c r="C1276" s="8">
        <f>'Données brutes'!J1272*Calculatrice!$C$2+'Données brutes'!K1272*Calculatrice!$B$2+'Données brutes'!L1272+'Données brutes'!N1272*Calculatrice!$D$2</f>
        <v>22798</v>
      </c>
      <c r="D1276" s="2">
        <f t="shared" si="98"/>
        <v>-69318</v>
      </c>
      <c r="E1276" s="8">
        <f>IF(ABS(D1276)&lt;'Le jeu'!$E$6*1000,D1276,SIGN(D1276)*'Le jeu'!$E$6*1000)</f>
        <v>0</v>
      </c>
      <c r="F1276" s="8">
        <f t="shared" si="100"/>
        <v>-69318</v>
      </c>
      <c r="G1276" s="28">
        <f>IF(F1276&lt;0,'Le jeu'!$E$7*INT(Calculatrice!F1276/1000),0)</f>
        <v>0</v>
      </c>
      <c r="H1276" s="8">
        <f t="shared" si="101"/>
        <v>-69318</v>
      </c>
      <c r="I1276" s="28"/>
      <c r="J1276" s="2">
        <f t="shared" si="102"/>
        <v>-69318</v>
      </c>
      <c r="K1276" s="28">
        <f t="shared" si="99"/>
        <v>-69318</v>
      </c>
    </row>
    <row r="1277" spans="1:11" x14ac:dyDescent="0.25">
      <c r="A1277" s="3">
        <f>'Données brutes'!A1273+'Données brutes'!B1273</f>
        <v>43158.479166666664</v>
      </c>
      <c r="B1277" s="2">
        <f>'Données brutes'!C1273*$E$2</f>
        <v>92584</v>
      </c>
      <c r="C1277" s="8">
        <f>'Données brutes'!J1273*Calculatrice!$C$2+'Données brutes'!K1273*Calculatrice!$B$2+'Données brutes'!L1273+'Données brutes'!N1273*Calculatrice!$D$2</f>
        <v>23947</v>
      </c>
      <c r="D1277" s="2">
        <f t="shared" si="98"/>
        <v>-68637</v>
      </c>
      <c r="E1277" s="8">
        <f>IF(ABS(D1277)&lt;'Le jeu'!$E$6*1000,D1277,SIGN(D1277)*'Le jeu'!$E$6*1000)</f>
        <v>0</v>
      </c>
      <c r="F1277" s="8">
        <f t="shared" si="100"/>
        <v>-68637</v>
      </c>
      <c r="G1277" s="28">
        <f>IF(F1277&lt;0,'Le jeu'!$E$7*INT(Calculatrice!F1277/1000),0)</f>
        <v>0</v>
      </c>
      <c r="H1277" s="8">
        <f t="shared" si="101"/>
        <v>-68637</v>
      </c>
      <c r="I1277" s="28"/>
      <c r="J1277" s="2">
        <f t="shared" si="102"/>
        <v>-68637</v>
      </c>
      <c r="K1277" s="28">
        <f t="shared" si="99"/>
        <v>-68637</v>
      </c>
    </row>
    <row r="1278" spans="1:11" x14ac:dyDescent="0.25">
      <c r="A1278" s="3">
        <f>'Données brutes'!A1274+'Données brutes'!B1274</f>
        <v>43158.5</v>
      </c>
      <c r="B1278" s="2">
        <f>'Données brutes'!C1274*$E$2</f>
        <v>92791</v>
      </c>
      <c r="C1278" s="8">
        <f>'Données brutes'!J1274*Calculatrice!$C$2+'Données brutes'!K1274*Calculatrice!$B$2+'Données brutes'!L1274+'Données brutes'!N1274*Calculatrice!$D$2</f>
        <v>23670</v>
      </c>
      <c r="D1278" s="2">
        <f t="shared" si="98"/>
        <v>-69121</v>
      </c>
      <c r="E1278" s="8">
        <f>IF(ABS(D1278)&lt;'Le jeu'!$E$6*1000,D1278,SIGN(D1278)*'Le jeu'!$E$6*1000)</f>
        <v>0</v>
      </c>
      <c r="F1278" s="8">
        <f t="shared" si="100"/>
        <v>-69121</v>
      </c>
      <c r="G1278" s="28">
        <f>IF(F1278&lt;0,'Le jeu'!$E$7*INT(Calculatrice!F1278/1000),0)</f>
        <v>0</v>
      </c>
      <c r="H1278" s="8">
        <f t="shared" si="101"/>
        <v>-69121</v>
      </c>
      <c r="I1278" s="28"/>
      <c r="J1278" s="2">
        <f t="shared" si="102"/>
        <v>-69121</v>
      </c>
      <c r="K1278" s="28">
        <f t="shared" si="99"/>
        <v>-69121</v>
      </c>
    </row>
    <row r="1279" spans="1:11" x14ac:dyDescent="0.25">
      <c r="A1279" s="3">
        <f>'Données brutes'!A1275+'Données brutes'!B1275</f>
        <v>43158.520833333336</v>
      </c>
      <c r="B1279" s="2">
        <f>'Données brutes'!C1275*$E$2</f>
        <v>91952</v>
      </c>
      <c r="C1279" s="8">
        <f>'Données brutes'!J1275*Calculatrice!$C$2+'Données brutes'!K1275*Calculatrice!$B$2+'Données brutes'!L1275+'Données brutes'!N1275*Calculatrice!$D$2</f>
        <v>22821</v>
      </c>
      <c r="D1279" s="2">
        <f t="shared" si="98"/>
        <v>-69131</v>
      </c>
      <c r="E1279" s="8">
        <f>IF(ABS(D1279)&lt;'Le jeu'!$E$6*1000,D1279,SIGN(D1279)*'Le jeu'!$E$6*1000)</f>
        <v>0</v>
      </c>
      <c r="F1279" s="8">
        <f t="shared" si="100"/>
        <v>-69131</v>
      </c>
      <c r="G1279" s="28">
        <f>IF(F1279&lt;0,'Le jeu'!$E$7*INT(Calculatrice!F1279/1000),0)</f>
        <v>0</v>
      </c>
      <c r="H1279" s="8">
        <f t="shared" si="101"/>
        <v>-69131</v>
      </c>
      <c r="I1279" s="28"/>
      <c r="J1279" s="2">
        <f t="shared" si="102"/>
        <v>-69131</v>
      </c>
      <c r="K1279" s="28">
        <f t="shared" si="99"/>
        <v>-69131</v>
      </c>
    </row>
    <row r="1280" spans="1:11" x14ac:dyDescent="0.25">
      <c r="A1280" s="3">
        <f>'Données brutes'!A1276+'Données brutes'!B1276</f>
        <v>43158.541666666664</v>
      </c>
      <c r="B1280" s="2">
        <f>'Données brutes'!C1276*$E$2</f>
        <v>91813</v>
      </c>
      <c r="C1280" s="8">
        <f>'Données brutes'!J1276*Calculatrice!$C$2+'Données brutes'!K1276*Calculatrice!$B$2+'Données brutes'!L1276+'Données brutes'!N1276*Calculatrice!$D$2</f>
        <v>22692</v>
      </c>
      <c r="D1280" s="2">
        <f t="shared" si="98"/>
        <v>-69121</v>
      </c>
      <c r="E1280" s="8">
        <f>IF(ABS(D1280)&lt;'Le jeu'!$E$6*1000,D1280,SIGN(D1280)*'Le jeu'!$E$6*1000)</f>
        <v>0</v>
      </c>
      <c r="F1280" s="8">
        <f t="shared" si="100"/>
        <v>-69121</v>
      </c>
      <c r="G1280" s="28">
        <f>IF(F1280&lt;0,'Le jeu'!$E$7*INT(Calculatrice!F1280/1000),0)</f>
        <v>0</v>
      </c>
      <c r="H1280" s="8">
        <f t="shared" si="101"/>
        <v>-69121</v>
      </c>
      <c r="I1280" s="28"/>
      <c r="J1280" s="2">
        <f t="shared" si="102"/>
        <v>-69121</v>
      </c>
      <c r="K1280" s="28">
        <f t="shared" si="99"/>
        <v>-69121</v>
      </c>
    </row>
    <row r="1281" spans="1:11" x14ac:dyDescent="0.25">
      <c r="A1281" s="3">
        <f>'Données brutes'!A1277+'Données brutes'!B1277</f>
        <v>43158.5625</v>
      </c>
      <c r="B1281" s="2">
        <f>'Données brutes'!C1277*$E$2</f>
        <v>90546</v>
      </c>
      <c r="C1281" s="8">
        <f>'Données brutes'!J1277*Calculatrice!$C$2+'Données brutes'!K1277*Calculatrice!$B$2+'Données brutes'!L1277+'Données brutes'!N1277*Calculatrice!$D$2</f>
        <v>23122</v>
      </c>
      <c r="D1281" s="2">
        <f t="shared" si="98"/>
        <v>-67424</v>
      </c>
      <c r="E1281" s="8">
        <f>IF(ABS(D1281)&lt;'Le jeu'!$E$6*1000,D1281,SIGN(D1281)*'Le jeu'!$E$6*1000)</f>
        <v>0</v>
      </c>
      <c r="F1281" s="8">
        <f t="shared" si="100"/>
        <v>-67424</v>
      </c>
      <c r="G1281" s="28">
        <f>IF(F1281&lt;0,'Le jeu'!$E$7*INT(Calculatrice!F1281/1000),0)</f>
        <v>0</v>
      </c>
      <c r="H1281" s="8">
        <f t="shared" si="101"/>
        <v>-67424</v>
      </c>
      <c r="I1281" s="28"/>
      <c r="J1281" s="2">
        <f t="shared" si="102"/>
        <v>-67424</v>
      </c>
      <c r="K1281" s="28">
        <f t="shared" si="99"/>
        <v>-67424</v>
      </c>
    </row>
    <row r="1282" spans="1:11" x14ac:dyDescent="0.25">
      <c r="A1282" s="3">
        <f>'Données brutes'!A1278+'Données brutes'!B1278</f>
        <v>43158.583333333336</v>
      </c>
      <c r="B1282" s="2">
        <f>'Données brutes'!C1278*$E$2</f>
        <v>89507</v>
      </c>
      <c r="C1282" s="8">
        <f>'Données brutes'!J1278*Calculatrice!$C$2+'Données brutes'!K1278*Calculatrice!$B$2+'Données brutes'!L1278+'Données brutes'!N1278*Calculatrice!$D$2</f>
        <v>22282</v>
      </c>
      <c r="D1282" s="2">
        <f t="shared" si="98"/>
        <v>-67225</v>
      </c>
      <c r="E1282" s="8">
        <f>IF(ABS(D1282)&lt;'Le jeu'!$E$6*1000,D1282,SIGN(D1282)*'Le jeu'!$E$6*1000)</f>
        <v>0</v>
      </c>
      <c r="F1282" s="8">
        <f t="shared" si="100"/>
        <v>-67225</v>
      </c>
      <c r="G1282" s="28">
        <f>IF(F1282&lt;0,'Le jeu'!$E$7*INT(Calculatrice!F1282/1000),0)</f>
        <v>0</v>
      </c>
      <c r="H1282" s="8">
        <f t="shared" si="101"/>
        <v>-67225</v>
      </c>
      <c r="I1282" s="28"/>
      <c r="J1282" s="2">
        <f t="shared" si="102"/>
        <v>-67225</v>
      </c>
      <c r="K1282" s="28">
        <f t="shared" si="99"/>
        <v>-67225</v>
      </c>
    </row>
    <row r="1283" spans="1:11" x14ac:dyDescent="0.25">
      <c r="A1283" s="3">
        <f>'Données brutes'!A1279+'Données brutes'!B1279</f>
        <v>43158.604166666664</v>
      </c>
      <c r="B1283" s="2">
        <f>'Données brutes'!C1279*$E$2</f>
        <v>88557</v>
      </c>
      <c r="C1283" s="8">
        <f>'Données brutes'!J1279*Calculatrice!$C$2+'Données brutes'!K1279*Calculatrice!$B$2+'Données brutes'!L1279+'Données brutes'!N1279*Calculatrice!$D$2</f>
        <v>22316</v>
      </c>
      <c r="D1283" s="2">
        <f t="shared" si="98"/>
        <v>-66241</v>
      </c>
      <c r="E1283" s="8">
        <f>IF(ABS(D1283)&lt;'Le jeu'!$E$6*1000,D1283,SIGN(D1283)*'Le jeu'!$E$6*1000)</f>
        <v>0</v>
      </c>
      <c r="F1283" s="8">
        <f t="shared" si="100"/>
        <v>-66241</v>
      </c>
      <c r="G1283" s="28">
        <f>IF(F1283&lt;0,'Le jeu'!$E$7*INT(Calculatrice!F1283/1000),0)</f>
        <v>0</v>
      </c>
      <c r="H1283" s="8">
        <f t="shared" si="101"/>
        <v>-66241</v>
      </c>
      <c r="I1283" s="28"/>
      <c r="J1283" s="2">
        <f t="shared" si="102"/>
        <v>-66241</v>
      </c>
      <c r="K1283" s="28">
        <f t="shared" si="99"/>
        <v>-66241</v>
      </c>
    </row>
    <row r="1284" spans="1:11" x14ac:dyDescent="0.25">
      <c r="A1284" s="3">
        <f>'Données brutes'!A1280+'Données brutes'!B1280</f>
        <v>43158.625</v>
      </c>
      <c r="B1284" s="2">
        <f>'Données brutes'!C1280*$E$2</f>
        <v>86730</v>
      </c>
      <c r="C1284" s="8">
        <f>'Données brutes'!J1280*Calculatrice!$C$2+'Données brutes'!K1280*Calculatrice!$B$2+'Données brutes'!L1280+'Données brutes'!N1280*Calculatrice!$D$2</f>
        <v>21075</v>
      </c>
      <c r="D1284" s="2">
        <f t="shared" si="98"/>
        <v>-65655</v>
      </c>
      <c r="E1284" s="8">
        <f>IF(ABS(D1284)&lt;'Le jeu'!$E$6*1000,D1284,SIGN(D1284)*'Le jeu'!$E$6*1000)</f>
        <v>0</v>
      </c>
      <c r="F1284" s="8">
        <f t="shared" si="100"/>
        <v>-65655</v>
      </c>
      <c r="G1284" s="28">
        <f>IF(F1284&lt;0,'Le jeu'!$E$7*INT(Calculatrice!F1284/1000),0)</f>
        <v>0</v>
      </c>
      <c r="H1284" s="8">
        <f t="shared" si="101"/>
        <v>-65655</v>
      </c>
      <c r="I1284" s="28"/>
      <c r="J1284" s="2">
        <f t="shared" si="102"/>
        <v>-65655</v>
      </c>
      <c r="K1284" s="28">
        <f t="shared" si="99"/>
        <v>-65655</v>
      </c>
    </row>
    <row r="1285" spans="1:11" x14ac:dyDescent="0.25">
      <c r="A1285" s="3">
        <f>'Données brutes'!A1281+'Données brutes'!B1281</f>
        <v>43158.645833333336</v>
      </c>
      <c r="B1285" s="2">
        <f>'Données brutes'!C1281*$E$2</f>
        <v>85953</v>
      </c>
      <c r="C1285" s="8">
        <f>'Données brutes'!J1281*Calculatrice!$C$2+'Données brutes'!K1281*Calculatrice!$B$2+'Données brutes'!L1281+'Données brutes'!N1281*Calculatrice!$D$2</f>
        <v>20369</v>
      </c>
      <c r="D1285" s="2">
        <f t="shared" si="98"/>
        <v>-65584</v>
      </c>
      <c r="E1285" s="8">
        <f>IF(ABS(D1285)&lt;'Le jeu'!$E$6*1000,D1285,SIGN(D1285)*'Le jeu'!$E$6*1000)</f>
        <v>0</v>
      </c>
      <c r="F1285" s="8">
        <f t="shared" si="100"/>
        <v>-65584</v>
      </c>
      <c r="G1285" s="28">
        <f>IF(F1285&lt;0,'Le jeu'!$E$7*INT(Calculatrice!F1285/1000),0)</f>
        <v>0</v>
      </c>
      <c r="H1285" s="8">
        <f t="shared" si="101"/>
        <v>-65584</v>
      </c>
      <c r="I1285" s="28"/>
      <c r="J1285" s="2">
        <f t="shared" si="102"/>
        <v>-65584</v>
      </c>
      <c r="K1285" s="28">
        <f t="shared" si="99"/>
        <v>-65584</v>
      </c>
    </row>
    <row r="1286" spans="1:11" x14ac:dyDescent="0.25">
      <c r="A1286" s="3">
        <f>'Données brutes'!A1282+'Données brutes'!B1282</f>
        <v>43158.666666666664</v>
      </c>
      <c r="B1286" s="2">
        <f>'Données brutes'!C1282*$E$2</f>
        <v>85348</v>
      </c>
      <c r="C1286" s="8">
        <f>'Données brutes'!J1282*Calculatrice!$C$2+'Données brutes'!K1282*Calculatrice!$B$2+'Données brutes'!L1282+'Données brutes'!N1282*Calculatrice!$D$2</f>
        <v>19749</v>
      </c>
      <c r="D1286" s="2">
        <f t="shared" si="98"/>
        <v>-65599</v>
      </c>
      <c r="E1286" s="8">
        <f>IF(ABS(D1286)&lt;'Le jeu'!$E$6*1000,D1286,SIGN(D1286)*'Le jeu'!$E$6*1000)</f>
        <v>0</v>
      </c>
      <c r="F1286" s="8">
        <f t="shared" si="100"/>
        <v>-65599</v>
      </c>
      <c r="G1286" s="28">
        <f>IF(F1286&lt;0,'Le jeu'!$E$7*INT(Calculatrice!F1286/1000),0)</f>
        <v>0</v>
      </c>
      <c r="H1286" s="8">
        <f t="shared" si="101"/>
        <v>-65599</v>
      </c>
      <c r="I1286" s="28"/>
      <c r="J1286" s="2">
        <f t="shared" si="102"/>
        <v>-65599</v>
      </c>
      <c r="K1286" s="28">
        <f t="shared" si="99"/>
        <v>-65599</v>
      </c>
    </row>
    <row r="1287" spans="1:11" x14ac:dyDescent="0.25">
      <c r="A1287" s="3">
        <f>'Données brutes'!A1283+'Données brutes'!B1283</f>
        <v>43158.6875</v>
      </c>
      <c r="B1287" s="2">
        <f>'Données brutes'!C1283*$E$2</f>
        <v>84797</v>
      </c>
      <c r="C1287" s="8">
        <f>'Données brutes'!J1283*Calculatrice!$C$2+'Données brutes'!K1283*Calculatrice!$B$2+'Données brutes'!L1283+'Données brutes'!N1283*Calculatrice!$D$2</f>
        <v>18750</v>
      </c>
      <c r="D1287" s="2">
        <f t="shared" ref="D1287:D1349" si="103">-(B1287-C1287)</f>
        <v>-66047</v>
      </c>
      <c r="E1287" s="8">
        <f>IF(ABS(D1287)&lt;'Le jeu'!$E$6*1000,D1287,SIGN(D1287)*'Le jeu'!$E$6*1000)</f>
        <v>0</v>
      </c>
      <c r="F1287" s="8">
        <f t="shared" si="100"/>
        <v>-66047</v>
      </c>
      <c r="G1287" s="28">
        <f>IF(F1287&lt;0,'Le jeu'!$E$7*INT(Calculatrice!F1287/1000),0)</f>
        <v>0</v>
      </c>
      <c r="H1287" s="8">
        <f t="shared" si="101"/>
        <v>-66047</v>
      </c>
      <c r="I1287" s="28"/>
      <c r="J1287" s="2">
        <f t="shared" si="102"/>
        <v>-66047</v>
      </c>
      <c r="K1287" s="28">
        <f t="shared" ref="K1287:K1349" si="104">IF(J1287&lt;0,J1287,0)</f>
        <v>-66047</v>
      </c>
    </row>
    <row r="1288" spans="1:11" x14ac:dyDescent="0.25">
      <c r="A1288" s="3">
        <f>'Données brutes'!A1284+'Données brutes'!B1284</f>
        <v>43158.708333333336</v>
      </c>
      <c r="B1288" s="2">
        <f>'Données brutes'!C1284*$E$2</f>
        <v>84507</v>
      </c>
      <c r="C1288" s="8">
        <f>'Données brutes'!J1284*Calculatrice!$C$2+'Données brutes'!K1284*Calculatrice!$B$2+'Données brutes'!L1284+'Données brutes'!N1284*Calculatrice!$D$2</f>
        <v>18339</v>
      </c>
      <c r="D1288" s="2">
        <f t="shared" si="103"/>
        <v>-66168</v>
      </c>
      <c r="E1288" s="8">
        <f>IF(ABS(D1288)&lt;'Le jeu'!$E$6*1000,D1288,SIGN(D1288)*'Le jeu'!$E$6*1000)</f>
        <v>0</v>
      </c>
      <c r="F1288" s="8">
        <f t="shared" si="100"/>
        <v>-66168</v>
      </c>
      <c r="G1288" s="28">
        <f>IF(F1288&lt;0,'Le jeu'!$E$7*INT(Calculatrice!F1288/1000),0)</f>
        <v>0</v>
      </c>
      <c r="H1288" s="8">
        <f t="shared" si="101"/>
        <v>-66168</v>
      </c>
      <c r="I1288" s="28"/>
      <c r="J1288" s="2">
        <f t="shared" si="102"/>
        <v>-66168</v>
      </c>
      <c r="K1288" s="28">
        <f t="shared" si="104"/>
        <v>-66168</v>
      </c>
    </row>
    <row r="1289" spans="1:11" x14ac:dyDescent="0.25">
      <c r="A1289" s="3">
        <f>'Données brutes'!A1285+'Données brutes'!B1285</f>
        <v>43158.729166666664</v>
      </c>
      <c r="B1289" s="2">
        <f>'Données brutes'!C1285*$E$2</f>
        <v>84797</v>
      </c>
      <c r="C1289" s="8">
        <f>'Données brutes'!J1285*Calculatrice!$C$2+'Données brutes'!K1285*Calculatrice!$B$2+'Données brutes'!L1285+'Données brutes'!N1285*Calculatrice!$D$2</f>
        <v>17241</v>
      </c>
      <c r="D1289" s="2">
        <f t="shared" si="103"/>
        <v>-67556</v>
      </c>
      <c r="E1289" s="8">
        <f>IF(ABS(D1289)&lt;'Le jeu'!$E$6*1000,D1289,SIGN(D1289)*'Le jeu'!$E$6*1000)</f>
        <v>0</v>
      </c>
      <c r="F1289" s="8">
        <f t="shared" si="100"/>
        <v>-67556</v>
      </c>
      <c r="G1289" s="28">
        <f>IF(F1289&lt;0,'Le jeu'!$E$7*INT(Calculatrice!F1289/1000),0)</f>
        <v>0</v>
      </c>
      <c r="H1289" s="8">
        <f t="shared" si="101"/>
        <v>-67556</v>
      </c>
      <c r="I1289" s="28"/>
      <c r="J1289" s="2">
        <f t="shared" si="102"/>
        <v>-67556</v>
      </c>
      <c r="K1289" s="28">
        <f t="shared" si="104"/>
        <v>-67556</v>
      </c>
    </row>
    <row r="1290" spans="1:11" x14ac:dyDescent="0.25">
      <c r="A1290" s="3">
        <f>'Données brutes'!A1286+'Données brutes'!B1286</f>
        <v>43158.75</v>
      </c>
      <c r="B1290" s="2">
        <f>'Données brutes'!C1286*$E$2</f>
        <v>86145</v>
      </c>
      <c r="C1290" s="8">
        <f>'Données brutes'!J1286*Calculatrice!$C$2+'Données brutes'!K1286*Calculatrice!$B$2+'Données brutes'!L1286+'Données brutes'!N1286*Calculatrice!$D$2</f>
        <v>17726</v>
      </c>
      <c r="D1290" s="2">
        <f t="shared" si="103"/>
        <v>-68419</v>
      </c>
      <c r="E1290" s="8">
        <f>IF(ABS(D1290)&lt;'Le jeu'!$E$6*1000,D1290,SIGN(D1290)*'Le jeu'!$E$6*1000)</f>
        <v>0</v>
      </c>
      <c r="F1290" s="8">
        <f t="shared" si="100"/>
        <v>-68419</v>
      </c>
      <c r="G1290" s="28">
        <f>IF(F1290&lt;0,'Le jeu'!$E$7*INT(Calculatrice!F1290/1000),0)</f>
        <v>0</v>
      </c>
      <c r="H1290" s="8">
        <f t="shared" si="101"/>
        <v>-68419</v>
      </c>
      <c r="I1290" s="28"/>
      <c r="J1290" s="2">
        <f t="shared" si="102"/>
        <v>-68419</v>
      </c>
      <c r="K1290" s="28">
        <f t="shared" si="104"/>
        <v>-68419</v>
      </c>
    </row>
    <row r="1291" spans="1:11" x14ac:dyDescent="0.25">
      <c r="A1291" s="3">
        <f>'Données brutes'!A1287+'Données brutes'!B1287</f>
        <v>43158.770833333336</v>
      </c>
      <c r="B1291" s="2">
        <f>'Données brutes'!C1287*$E$2</f>
        <v>88445</v>
      </c>
      <c r="C1291" s="8">
        <f>'Données brutes'!J1287*Calculatrice!$C$2+'Données brutes'!K1287*Calculatrice!$B$2+'Données brutes'!L1287+'Données brutes'!N1287*Calculatrice!$D$2</f>
        <v>17113</v>
      </c>
      <c r="D1291" s="2">
        <f t="shared" si="103"/>
        <v>-71332</v>
      </c>
      <c r="E1291" s="8">
        <f>IF(ABS(D1291)&lt;'Le jeu'!$E$6*1000,D1291,SIGN(D1291)*'Le jeu'!$E$6*1000)</f>
        <v>0</v>
      </c>
      <c r="F1291" s="8">
        <f t="shared" si="100"/>
        <v>-71332</v>
      </c>
      <c r="G1291" s="28">
        <f>IF(F1291&lt;0,'Le jeu'!$E$7*INT(Calculatrice!F1291/1000),0)</f>
        <v>0</v>
      </c>
      <c r="H1291" s="8">
        <f t="shared" si="101"/>
        <v>-71332</v>
      </c>
      <c r="I1291" s="28"/>
      <c r="J1291" s="2">
        <f t="shared" si="102"/>
        <v>-71332</v>
      </c>
      <c r="K1291" s="28">
        <f t="shared" si="104"/>
        <v>-71332</v>
      </c>
    </row>
    <row r="1292" spans="1:11" x14ac:dyDescent="0.25">
      <c r="A1292" s="3">
        <f>'Données brutes'!A1288+'Données brutes'!B1288</f>
        <v>43158.791666666664</v>
      </c>
      <c r="B1292" s="2">
        <f>'Données brutes'!C1288*$E$2</f>
        <v>93581</v>
      </c>
      <c r="C1292" s="8">
        <f>'Données brutes'!J1288*Calculatrice!$C$2+'Données brutes'!K1288*Calculatrice!$B$2+'Données brutes'!L1288+'Données brutes'!N1288*Calculatrice!$D$2</f>
        <v>21391</v>
      </c>
      <c r="D1292" s="2">
        <f t="shared" si="103"/>
        <v>-72190</v>
      </c>
      <c r="E1292" s="8">
        <f>IF(ABS(D1292)&lt;'Le jeu'!$E$6*1000,D1292,SIGN(D1292)*'Le jeu'!$E$6*1000)</f>
        <v>0</v>
      </c>
      <c r="F1292" s="8">
        <f t="shared" si="100"/>
        <v>-72190</v>
      </c>
      <c r="G1292" s="28">
        <f>IF(F1292&lt;0,'Le jeu'!$E$7*INT(Calculatrice!F1292/1000),0)</f>
        <v>0</v>
      </c>
      <c r="H1292" s="8">
        <f t="shared" si="101"/>
        <v>-72190</v>
      </c>
      <c r="I1292" s="28"/>
      <c r="J1292" s="2">
        <f t="shared" si="102"/>
        <v>-72190</v>
      </c>
      <c r="K1292" s="28">
        <f t="shared" si="104"/>
        <v>-72190</v>
      </c>
    </row>
    <row r="1293" spans="1:11" x14ac:dyDescent="0.25">
      <c r="A1293" s="3">
        <f>'Données brutes'!A1289+'Données brutes'!B1289</f>
        <v>43158.8125</v>
      </c>
      <c r="B1293" s="2">
        <f>'Données brutes'!C1289*$E$2</f>
        <v>94631</v>
      </c>
      <c r="C1293" s="8">
        <f>'Données brutes'!J1289*Calculatrice!$C$2+'Données brutes'!K1289*Calculatrice!$B$2+'Données brutes'!L1289+'Données brutes'!N1289*Calculatrice!$D$2</f>
        <v>21580</v>
      </c>
      <c r="D1293" s="2">
        <f t="shared" si="103"/>
        <v>-73051</v>
      </c>
      <c r="E1293" s="8">
        <f>IF(ABS(D1293)&lt;'Le jeu'!$E$6*1000,D1293,SIGN(D1293)*'Le jeu'!$E$6*1000)</f>
        <v>0</v>
      </c>
      <c r="F1293" s="8">
        <f t="shared" si="100"/>
        <v>-73051</v>
      </c>
      <c r="G1293" s="28">
        <f>IF(F1293&lt;0,'Le jeu'!$E$7*INT(Calculatrice!F1293/1000),0)</f>
        <v>0</v>
      </c>
      <c r="H1293" s="8">
        <f t="shared" si="101"/>
        <v>-73051</v>
      </c>
      <c r="I1293" s="28"/>
      <c r="J1293" s="2">
        <f t="shared" si="102"/>
        <v>-73051</v>
      </c>
      <c r="K1293" s="28">
        <f t="shared" si="104"/>
        <v>-73051</v>
      </c>
    </row>
    <row r="1294" spans="1:11" x14ac:dyDescent="0.25">
      <c r="A1294" s="3">
        <f>'Données brutes'!A1290+'Données brutes'!B1290</f>
        <v>43158.833333333336</v>
      </c>
      <c r="B1294" s="2">
        <f>'Données brutes'!C1290*$E$2</f>
        <v>93312</v>
      </c>
      <c r="C1294" s="8">
        <f>'Données brutes'!J1290*Calculatrice!$C$2+'Données brutes'!K1290*Calculatrice!$B$2+'Données brutes'!L1290+'Données brutes'!N1290*Calculatrice!$D$2</f>
        <v>20237</v>
      </c>
      <c r="D1294" s="2">
        <f t="shared" si="103"/>
        <v>-73075</v>
      </c>
      <c r="E1294" s="8">
        <f>IF(ABS(D1294)&lt;'Le jeu'!$E$6*1000,D1294,SIGN(D1294)*'Le jeu'!$E$6*1000)</f>
        <v>0</v>
      </c>
      <c r="F1294" s="8">
        <f t="shared" si="100"/>
        <v>-73075</v>
      </c>
      <c r="G1294" s="28">
        <f>IF(F1294&lt;0,'Le jeu'!$E$7*INT(Calculatrice!F1294/1000),0)</f>
        <v>0</v>
      </c>
      <c r="H1294" s="8">
        <f t="shared" si="101"/>
        <v>-73075</v>
      </c>
      <c r="I1294" s="28"/>
      <c r="J1294" s="2">
        <f t="shared" si="102"/>
        <v>-73075</v>
      </c>
      <c r="K1294" s="28">
        <f t="shared" si="104"/>
        <v>-73075</v>
      </c>
    </row>
    <row r="1295" spans="1:11" x14ac:dyDescent="0.25">
      <c r="A1295" s="3">
        <f>'Données brutes'!A1291+'Données brutes'!B1291</f>
        <v>43158.854166666664</v>
      </c>
      <c r="B1295" s="2">
        <f>'Données brutes'!C1291*$E$2</f>
        <v>91492</v>
      </c>
      <c r="C1295" s="8">
        <f>'Données brutes'!J1291*Calculatrice!$C$2+'Données brutes'!K1291*Calculatrice!$B$2+'Données brutes'!L1291+'Données brutes'!N1291*Calculatrice!$D$2</f>
        <v>19441</v>
      </c>
      <c r="D1295" s="2">
        <f t="shared" si="103"/>
        <v>-72051</v>
      </c>
      <c r="E1295" s="8">
        <f>IF(ABS(D1295)&lt;'Le jeu'!$E$6*1000,D1295,SIGN(D1295)*'Le jeu'!$E$6*1000)</f>
        <v>0</v>
      </c>
      <c r="F1295" s="8">
        <f t="shared" si="100"/>
        <v>-72051</v>
      </c>
      <c r="G1295" s="28">
        <f>IF(F1295&lt;0,'Le jeu'!$E$7*INT(Calculatrice!F1295/1000),0)</f>
        <v>0</v>
      </c>
      <c r="H1295" s="8">
        <f t="shared" si="101"/>
        <v>-72051</v>
      </c>
      <c r="I1295" s="28"/>
      <c r="J1295" s="2">
        <f t="shared" si="102"/>
        <v>-72051</v>
      </c>
      <c r="K1295" s="28">
        <f t="shared" si="104"/>
        <v>-72051</v>
      </c>
    </row>
    <row r="1296" spans="1:11" x14ac:dyDescent="0.25">
      <c r="A1296" s="3">
        <f>'Données brutes'!A1292+'Données brutes'!B1292</f>
        <v>43158.875</v>
      </c>
      <c r="B1296" s="2">
        <f>'Données brutes'!C1292*$E$2</f>
        <v>89149</v>
      </c>
      <c r="C1296" s="8">
        <f>'Données brutes'!J1292*Calculatrice!$C$2+'Données brutes'!K1292*Calculatrice!$B$2+'Données brutes'!L1292+'Données brutes'!N1292*Calculatrice!$D$2</f>
        <v>18256</v>
      </c>
      <c r="D1296" s="2">
        <f t="shared" si="103"/>
        <v>-70893</v>
      </c>
      <c r="E1296" s="8">
        <f>IF(ABS(D1296)&lt;'Le jeu'!$E$6*1000,D1296,SIGN(D1296)*'Le jeu'!$E$6*1000)</f>
        <v>0</v>
      </c>
      <c r="F1296" s="8">
        <f t="shared" si="100"/>
        <v>-70893</v>
      </c>
      <c r="G1296" s="28">
        <f>IF(F1296&lt;0,'Le jeu'!$E$7*INT(Calculatrice!F1296/1000),0)</f>
        <v>0</v>
      </c>
      <c r="H1296" s="8">
        <f t="shared" si="101"/>
        <v>-70893</v>
      </c>
      <c r="I1296" s="28"/>
      <c r="J1296" s="2">
        <f t="shared" si="102"/>
        <v>-70893</v>
      </c>
      <c r="K1296" s="28">
        <f t="shared" si="104"/>
        <v>-70893</v>
      </c>
    </row>
    <row r="1297" spans="1:11" x14ac:dyDescent="0.25">
      <c r="A1297" s="3">
        <f>'Données brutes'!A1293+'Données brutes'!B1293</f>
        <v>43158.895833333336</v>
      </c>
      <c r="B1297" s="2">
        <f>'Données brutes'!C1293*$E$2</f>
        <v>87359</v>
      </c>
      <c r="C1297" s="8">
        <f>'Données brutes'!J1293*Calculatrice!$C$2+'Données brutes'!K1293*Calculatrice!$B$2+'Données brutes'!L1293+'Données brutes'!N1293*Calculatrice!$D$2</f>
        <v>18197</v>
      </c>
      <c r="D1297" s="2">
        <f t="shared" si="103"/>
        <v>-69162</v>
      </c>
      <c r="E1297" s="8">
        <f>IF(ABS(D1297)&lt;'Le jeu'!$E$6*1000,D1297,SIGN(D1297)*'Le jeu'!$E$6*1000)</f>
        <v>0</v>
      </c>
      <c r="F1297" s="8">
        <f t="shared" si="100"/>
        <v>-69162</v>
      </c>
      <c r="G1297" s="28">
        <f>IF(F1297&lt;0,'Le jeu'!$E$7*INT(Calculatrice!F1297/1000),0)</f>
        <v>0</v>
      </c>
      <c r="H1297" s="8">
        <f t="shared" si="101"/>
        <v>-69162</v>
      </c>
      <c r="I1297" s="28"/>
      <c r="J1297" s="2">
        <f t="shared" si="102"/>
        <v>-69162</v>
      </c>
      <c r="K1297" s="28">
        <f t="shared" si="104"/>
        <v>-69162</v>
      </c>
    </row>
    <row r="1298" spans="1:11" x14ac:dyDescent="0.25">
      <c r="A1298" s="3">
        <f>'Données brutes'!A1294+'Données brutes'!B1294</f>
        <v>43158.916666666664</v>
      </c>
      <c r="B1298" s="2">
        <f>'Données brutes'!C1294*$E$2</f>
        <v>86051</v>
      </c>
      <c r="C1298" s="8">
        <f>'Données brutes'!J1294*Calculatrice!$C$2+'Données brutes'!K1294*Calculatrice!$B$2+'Données brutes'!L1294+'Données brutes'!N1294*Calculatrice!$D$2</f>
        <v>16965</v>
      </c>
      <c r="D1298" s="2">
        <f t="shared" si="103"/>
        <v>-69086</v>
      </c>
      <c r="E1298" s="8">
        <f>IF(ABS(D1298)&lt;'Le jeu'!$E$6*1000,D1298,SIGN(D1298)*'Le jeu'!$E$6*1000)</f>
        <v>0</v>
      </c>
      <c r="F1298" s="8">
        <f t="shared" si="100"/>
        <v>-69086</v>
      </c>
      <c r="G1298" s="28">
        <f>IF(F1298&lt;0,'Le jeu'!$E$7*INT(Calculatrice!F1298/1000),0)</f>
        <v>0</v>
      </c>
      <c r="H1298" s="8">
        <f t="shared" si="101"/>
        <v>-69086</v>
      </c>
      <c r="I1298" s="28"/>
      <c r="J1298" s="2">
        <f t="shared" si="102"/>
        <v>-69086</v>
      </c>
      <c r="K1298" s="28">
        <f t="shared" si="104"/>
        <v>-69086</v>
      </c>
    </row>
    <row r="1299" spans="1:11" x14ac:dyDescent="0.25">
      <c r="A1299" s="3">
        <f>'Données brutes'!A1295+'Données brutes'!B1295</f>
        <v>43158.9375</v>
      </c>
      <c r="B1299" s="2">
        <f>'Données brutes'!C1295*$E$2</f>
        <v>86470</v>
      </c>
      <c r="C1299" s="8">
        <f>'Données brutes'!J1295*Calculatrice!$C$2+'Données brutes'!K1295*Calculatrice!$B$2+'Données brutes'!L1295+'Données brutes'!N1295*Calculatrice!$D$2</f>
        <v>16782</v>
      </c>
      <c r="D1299" s="2">
        <f t="shared" si="103"/>
        <v>-69688</v>
      </c>
      <c r="E1299" s="8">
        <f>IF(ABS(D1299)&lt;'Le jeu'!$E$6*1000,D1299,SIGN(D1299)*'Le jeu'!$E$6*1000)</f>
        <v>0</v>
      </c>
      <c r="F1299" s="8">
        <f t="shared" si="100"/>
        <v>-69688</v>
      </c>
      <c r="G1299" s="28">
        <f>IF(F1299&lt;0,'Le jeu'!$E$7*INT(Calculatrice!F1299/1000),0)</f>
        <v>0</v>
      </c>
      <c r="H1299" s="8">
        <f t="shared" si="101"/>
        <v>-69688</v>
      </c>
      <c r="I1299" s="28"/>
      <c r="J1299" s="2">
        <f t="shared" si="102"/>
        <v>-69688</v>
      </c>
      <c r="K1299" s="28">
        <f t="shared" si="104"/>
        <v>-69688</v>
      </c>
    </row>
    <row r="1300" spans="1:11" x14ac:dyDescent="0.25">
      <c r="A1300" s="3">
        <f>'Données brutes'!A1296+'Données brutes'!B1296</f>
        <v>43158.958333333336</v>
      </c>
      <c r="B1300" s="2">
        <f>'Données brutes'!C1296*$E$2</f>
        <v>89024</v>
      </c>
      <c r="C1300" s="8">
        <f>'Données brutes'!J1296*Calculatrice!$C$2+'Données brutes'!K1296*Calculatrice!$B$2+'Données brutes'!L1296+'Données brutes'!N1296*Calculatrice!$D$2</f>
        <v>18777</v>
      </c>
      <c r="D1300" s="2">
        <f t="shared" si="103"/>
        <v>-70247</v>
      </c>
      <c r="E1300" s="8">
        <f>IF(ABS(D1300)&lt;'Le jeu'!$E$6*1000,D1300,SIGN(D1300)*'Le jeu'!$E$6*1000)</f>
        <v>0</v>
      </c>
      <c r="F1300" s="8">
        <f t="shared" si="100"/>
        <v>-70247</v>
      </c>
      <c r="G1300" s="28">
        <f>IF(F1300&lt;0,'Le jeu'!$E$7*INT(Calculatrice!F1300/1000),0)</f>
        <v>0</v>
      </c>
      <c r="H1300" s="8">
        <f t="shared" si="101"/>
        <v>-70247</v>
      </c>
      <c r="I1300" s="28"/>
      <c r="J1300" s="2">
        <f t="shared" si="102"/>
        <v>-70247</v>
      </c>
      <c r="K1300" s="28">
        <f t="shared" si="104"/>
        <v>-70247</v>
      </c>
    </row>
    <row r="1301" spans="1:11" x14ac:dyDescent="0.25">
      <c r="A1301" s="3">
        <f>'Données brutes'!A1297+'Données brutes'!B1297</f>
        <v>43158.979166666664</v>
      </c>
      <c r="B1301" s="2">
        <f>'Données brutes'!C1297*$E$2</f>
        <v>88235</v>
      </c>
      <c r="C1301" s="8">
        <f>'Données brutes'!J1297*Calculatrice!$C$2+'Données brutes'!K1297*Calculatrice!$B$2+'Données brutes'!L1297+'Données brutes'!N1297*Calculatrice!$D$2</f>
        <v>17851</v>
      </c>
      <c r="D1301" s="2">
        <f t="shared" si="103"/>
        <v>-70384</v>
      </c>
      <c r="E1301" s="8">
        <f>IF(ABS(D1301)&lt;'Le jeu'!$E$6*1000,D1301,SIGN(D1301)*'Le jeu'!$E$6*1000)</f>
        <v>0</v>
      </c>
      <c r="F1301" s="8">
        <f t="shared" si="100"/>
        <v>-70384</v>
      </c>
      <c r="G1301" s="28">
        <f>IF(F1301&lt;0,'Le jeu'!$E$7*INT(Calculatrice!F1301/1000),0)</f>
        <v>0</v>
      </c>
      <c r="H1301" s="8">
        <f t="shared" si="101"/>
        <v>-70384</v>
      </c>
      <c r="I1301" s="28"/>
      <c r="J1301" s="2">
        <f t="shared" si="102"/>
        <v>-70384</v>
      </c>
      <c r="K1301" s="28">
        <f t="shared" si="104"/>
        <v>-70384</v>
      </c>
    </row>
    <row r="1302" spans="1:11" x14ac:dyDescent="0.25">
      <c r="A1302" s="3">
        <f>'Données brutes'!A1298+'Données brutes'!B1298</f>
        <v>43159</v>
      </c>
      <c r="B1302" s="2">
        <f>'Données brutes'!C1298*$E$2</f>
        <v>88444</v>
      </c>
      <c r="C1302" s="8">
        <f>'Données brutes'!J1298*Calculatrice!$C$2+'Données brutes'!K1298*Calculatrice!$B$2+'Données brutes'!L1298+'Données brutes'!N1298*Calculatrice!$D$2</f>
        <v>17771</v>
      </c>
      <c r="D1302" s="2">
        <f t="shared" si="103"/>
        <v>-70673</v>
      </c>
      <c r="E1302" s="8">
        <f>IF(ABS(D1302)&lt;'Le jeu'!$E$6*1000,D1302,SIGN(D1302)*'Le jeu'!$E$6*1000)</f>
        <v>0</v>
      </c>
      <c r="F1302" s="8">
        <f t="shared" si="100"/>
        <v>-70673</v>
      </c>
      <c r="G1302" s="28">
        <f>IF(F1302&lt;0,'Le jeu'!$E$7*INT(Calculatrice!F1302/1000),0)</f>
        <v>0</v>
      </c>
      <c r="H1302" s="8">
        <f t="shared" si="101"/>
        <v>-70673</v>
      </c>
      <c r="I1302" s="28"/>
      <c r="J1302" s="2">
        <f t="shared" si="102"/>
        <v>-70673</v>
      </c>
      <c r="K1302" s="28">
        <f t="shared" si="104"/>
        <v>-70673</v>
      </c>
    </row>
    <row r="1303" spans="1:11" x14ac:dyDescent="0.25">
      <c r="A1303" s="3">
        <f>'Données brutes'!A1299+'Données brutes'!B1299</f>
        <v>43159.020833333336</v>
      </c>
      <c r="B1303" s="2">
        <f>'Données brutes'!C1299*$E$2</f>
        <v>86782</v>
      </c>
      <c r="C1303" s="8">
        <f>'Données brutes'!J1299*Calculatrice!$C$2+'Données brutes'!K1299*Calculatrice!$B$2+'Données brutes'!L1299+'Données brutes'!N1299*Calculatrice!$D$2</f>
        <v>16564</v>
      </c>
      <c r="D1303" s="2">
        <f t="shared" si="103"/>
        <v>-70218</v>
      </c>
      <c r="E1303" s="8">
        <f>IF(ABS(D1303)&lt;'Le jeu'!$E$6*1000,D1303,SIGN(D1303)*'Le jeu'!$E$6*1000)</f>
        <v>0</v>
      </c>
      <c r="F1303" s="8">
        <f t="shared" si="100"/>
        <v>-70218</v>
      </c>
      <c r="G1303" s="28">
        <f>IF(F1303&lt;0,'Le jeu'!$E$7*INT(Calculatrice!F1303/1000),0)</f>
        <v>0</v>
      </c>
      <c r="H1303" s="8">
        <f t="shared" si="101"/>
        <v>-70218</v>
      </c>
      <c r="I1303" s="28"/>
      <c r="J1303" s="2">
        <f t="shared" si="102"/>
        <v>-70218</v>
      </c>
      <c r="K1303" s="28">
        <f t="shared" si="104"/>
        <v>-70218</v>
      </c>
    </row>
    <row r="1304" spans="1:11" x14ac:dyDescent="0.25">
      <c r="A1304" s="3">
        <f>'Données brutes'!A1300+'Données brutes'!B1300</f>
        <v>43159.041666666664</v>
      </c>
      <c r="B1304" s="2">
        <f>'Données brutes'!C1300*$E$2</f>
        <v>84535</v>
      </c>
      <c r="C1304" s="8">
        <f>'Données brutes'!J1300*Calculatrice!$C$2+'Données brutes'!K1300*Calculatrice!$B$2+'Données brutes'!L1300+'Données brutes'!N1300*Calculatrice!$D$2</f>
        <v>15319</v>
      </c>
      <c r="D1304" s="2">
        <f t="shared" si="103"/>
        <v>-69216</v>
      </c>
      <c r="E1304" s="8">
        <f>IF(ABS(D1304)&lt;'Le jeu'!$E$6*1000,D1304,SIGN(D1304)*'Le jeu'!$E$6*1000)</f>
        <v>0</v>
      </c>
      <c r="F1304" s="8">
        <f t="shared" si="100"/>
        <v>-69216</v>
      </c>
      <c r="G1304" s="28">
        <f>IF(F1304&lt;0,'Le jeu'!$E$7*INT(Calculatrice!F1304/1000),0)</f>
        <v>0</v>
      </c>
      <c r="H1304" s="8">
        <f t="shared" si="101"/>
        <v>-69216</v>
      </c>
      <c r="I1304" s="28"/>
      <c r="J1304" s="2">
        <f t="shared" si="102"/>
        <v>-69216</v>
      </c>
      <c r="K1304" s="28">
        <f t="shared" si="104"/>
        <v>-69216</v>
      </c>
    </row>
    <row r="1305" spans="1:11" x14ac:dyDescent="0.25">
      <c r="A1305" s="3">
        <f>'Données brutes'!A1301+'Données brutes'!B1301</f>
        <v>43159.0625</v>
      </c>
      <c r="B1305" s="2">
        <f>'Données brutes'!C1301*$E$2</f>
        <v>85107</v>
      </c>
      <c r="C1305" s="8">
        <f>'Données brutes'!J1301*Calculatrice!$C$2+'Données brutes'!K1301*Calculatrice!$B$2+'Données brutes'!L1301+'Données brutes'!N1301*Calculatrice!$D$2</f>
        <v>15428</v>
      </c>
      <c r="D1305" s="2">
        <f t="shared" si="103"/>
        <v>-69679</v>
      </c>
      <c r="E1305" s="8">
        <f>IF(ABS(D1305)&lt;'Le jeu'!$E$6*1000,D1305,SIGN(D1305)*'Le jeu'!$E$6*1000)</f>
        <v>0</v>
      </c>
      <c r="F1305" s="8">
        <f t="shared" si="100"/>
        <v>-69679</v>
      </c>
      <c r="G1305" s="28">
        <f>IF(F1305&lt;0,'Le jeu'!$E$7*INT(Calculatrice!F1305/1000),0)</f>
        <v>0</v>
      </c>
      <c r="H1305" s="8">
        <f t="shared" si="101"/>
        <v>-69679</v>
      </c>
      <c r="I1305" s="28"/>
      <c r="J1305" s="2">
        <f t="shared" si="102"/>
        <v>-69679</v>
      </c>
      <c r="K1305" s="28">
        <f t="shared" si="104"/>
        <v>-69679</v>
      </c>
    </row>
    <row r="1306" spans="1:11" x14ac:dyDescent="0.25">
      <c r="A1306" s="3">
        <f>'Données brutes'!A1302+'Données brutes'!B1302</f>
        <v>43159.083333333336</v>
      </c>
      <c r="B1306" s="2">
        <f>'Données brutes'!C1302*$E$2</f>
        <v>84868</v>
      </c>
      <c r="C1306" s="8">
        <f>'Données brutes'!J1302*Calculatrice!$C$2+'Données brutes'!K1302*Calculatrice!$B$2+'Données brutes'!L1302+'Données brutes'!N1302*Calculatrice!$D$2</f>
        <v>15272</v>
      </c>
      <c r="D1306" s="2">
        <f t="shared" si="103"/>
        <v>-69596</v>
      </c>
      <c r="E1306" s="8">
        <f>IF(ABS(D1306)&lt;'Le jeu'!$E$6*1000,D1306,SIGN(D1306)*'Le jeu'!$E$6*1000)</f>
        <v>0</v>
      </c>
      <c r="F1306" s="8">
        <f t="shared" si="100"/>
        <v>-69596</v>
      </c>
      <c r="G1306" s="28">
        <f>IF(F1306&lt;0,'Le jeu'!$E$7*INT(Calculatrice!F1306/1000),0)</f>
        <v>0</v>
      </c>
      <c r="H1306" s="8">
        <f t="shared" si="101"/>
        <v>-69596</v>
      </c>
      <c r="I1306" s="28"/>
      <c r="J1306" s="2">
        <f t="shared" si="102"/>
        <v>-69596</v>
      </c>
      <c r="K1306" s="28">
        <f t="shared" si="104"/>
        <v>-69596</v>
      </c>
    </row>
    <row r="1307" spans="1:11" x14ac:dyDescent="0.25">
      <c r="A1307" s="3">
        <f>'Données brutes'!A1303+'Données brutes'!B1303</f>
        <v>43159.104166666664</v>
      </c>
      <c r="B1307" s="2">
        <f>'Données brutes'!C1303*$E$2</f>
        <v>84577</v>
      </c>
      <c r="C1307" s="8">
        <f>'Données brutes'!J1303*Calculatrice!$C$2+'Données brutes'!K1303*Calculatrice!$B$2+'Données brutes'!L1303+'Données brutes'!N1303*Calculatrice!$D$2</f>
        <v>15440</v>
      </c>
      <c r="D1307" s="2">
        <f t="shared" si="103"/>
        <v>-69137</v>
      </c>
      <c r="E1307" s="8">
        <f>IF(ABS(D1307)&lt;'Le jeu'!$E$6*1000,D1307,SIGN(D1307)*'Le jeu'!$E$6*1000)</f>
        <v>0</v>
      </c>
      <c r="F1307" s="8">
        <f t="shared" si="100"/>
        <v>-69137</v>
      </c>
      <c r="G1307" s="28">
        <f>IF(F1307&lt;0,'Le jeu'!$E$7*INT(Calculatrice!F1307/1000),0)</f>
        <v>0</v>
      </c>
      <c r="H1307" s="8">
        <f t="shared" si="101"/>
        <v>-69137</v>
      </c>
      <c r="I1307" s="28"/>
      <c r="J1307" s="2">
        <f t="shared" si="102"/>
        <v>-69137</v>
      </c>
      <c r="K1307" s="28">
        <f t="shared" si="104"/>
        <v>-69137</v>
      </c>
    </row>
    <row r="1308" spans="1:11" x14ac:dyDescent="0.25">
      <c r="A1308" s="3">
        <f>'Données brutes'!A1304+'Données brutes'!B1304</f>
        <v>43159.125</v>
      </c>
      <c r="B1308" s="2">
        <f>'Données brutes'!C1304*$E$2</f>
        <v>82838</v>
      </c>
      <c r="C1308" s="8">
        <f>'Données brutes'!J1304*Calculatrice!$C$2+'Données brutes'!K1304*Calculatrice!$B$2+'Données brutes'!L1304+'Données brutes'!N1304*Calculatrice!$D$2</f>
        <v>14380</v>
      </c>
      <c r="D1308" s="2">
        <f t="shared" si="103"/>
        <v>-68458</v>
      </c>
      <c r="E1308" s="8">
        <f>IF(ABS(D1308)&lt;'Le jeu'!$E$6*1000,D1308,SIGN(D1308)*'Le jeu'!$E$6*1000)</f>
        <v>0</v>
      </c>
      <c r="F1308" s="8">
        <f t="shared" si="100"/>
        <v>-68458</v>
      </c>
      <c r="G1308" s="28">
        <f>IF(F1308&lt;0,'Le jeu'!$E$7*INT(Calculatrice!F1308/1000),0)</f>
        <v>0</v>
      </c>
      <c r="H1308" s="8">
        <f t="shared" si="101"/>
        <v>-68458</v>
      </c>
      <c r="I1308" s="28"/>
      <c r="J1308" s="2">
        <f t="shared" si="102"/>
        <v>-68458</v>
      </c>
      <c r="K1308" s="28">
        <f t="shared" si="104"/>
        <v>-68458</v>
      </c>
    </row>
    <row r="1309" spans="1:11" x14ac:dyDescent="0.25">
      <c r="A1309" s="3">
        <f>'Données brutes'!A1305+'Données brutes'!B1305</f>
        <v>43159.145833333336</v>
      </c>
      <c r="B1309" s="2">
        <f>'Données brutes'!C1305*$E$2</f>
        <v>81818</v>
      </c>
      <c r="C1309" s="8">
        <f>'Données brutes'!J1305*Calculatrice!$C$2+'Données brutes'!K1305*Calculatrice!$B$2+'Données brutes'!L1305+'Données brutes'!N1305*Calculatrice!$D$2</f>
        <v>14112</v>
      </c>
      <c r="D1309" s="2">
        <f t="shared" si="103"/>
        <v>-67706</v>
      </c>
      <c r="E1309" s="8">
        <f>IF(ABS(D1309)&lt;'Le jeu'!$E$6*1000,D1309,SIGN(D1309)*'Le jeu'!$E$6*1000)</f>
        <v>0</v>
      </c>
      <c r="F1309" s="8">
        <f t="shared" si="100"/>
        <v>-67706</v>
      </c>
      <c r="G1309" s="28">
        <f>IF(F1309&lt;0,'Le jeu'!$E$7*INT(Calculatrice!F1309/1000),0)</f>
        <v>0</v>
      </c>
      <c r="H1309" s="8">
        <f t="shared" si="101"/>
        <v>-67706</v>
      </c>
      <c r="I1309" s="28"/>
      <c r="J1309" s="2">
        <f t="shared" si="102"/>
        <v>-67706</v>
      </c>
      <c r="K1309" s="28">
        <f t="shared" si="104"/>
        <v>-67706</v>
      </c>
    </row>
    <row r="1310" spans="1:11" x14ac:dyDescent="0.25">
      <c r="A1310" s="3">
        <f>'Données brutes'!A1306+'Données brutes'!B1306</f>
        <v>43159.166666666664</v>
      </c>
      <c r="B1310" s="2">
        <f>'Données brutes'!C1306*$E$2</f>
        <v>80932</v>
      </c>
      <c r="C1310" s="8">
        <f>'Données brutes'!J1306*Calculatrice!$C$2+'Données brutes'!K1306*Calculatrice!$B$2+'Données brutes'!L1306+'Données brutes'!N1306*Calculatrice!$D$2</f>
        <v>13919</v>
      </c>
      <c r="D1310" s="2">
        <f t="shared" si="103"/>
        <v>-67013</v>
      </c>
      <c r="E1310" s="8">
        <f>IF(ABS(D1310)&lt;'Le jeu'!$E$6*1000,D1310,SIGN(D1310)*'Le jeu'!$E$6*1000)</f>
        <v>0</v>
      </c>
      <c r="F1310" s="8">
        <f t="shared" si="100"/>
        <v>-67013</v>
      </c>
      <c r="G1310" s="28">
        <f>IF(F1310&lt;0,'Le jeu'!$E$7*INT(Calculatrice!F1310/1000),0)</f>
        <v>0</v>
      </c>
      <c r="H1310" s="8">
        <f t="shared" si="101"/>
        <v>-67013</v>
      </c>
      <c r="I1310" s="28"/>
      <c r="J1310" s="2">
        <f t="shared" si="102"/>
        <v>-67013</v>
      </c>
      <c r="K1310" s="28">
        <f t="shared" si="104"/>
        <v>-67013</v>
      </c>
    </row>
    <row r="1311" spans="1:11" x14ac:dyDescent="0.25">
      <c r="A1311" s="3">
        <f>'Données brutes'!A1307+'Données brutes'!B1307</f>
        <v>43159.1875</v>
      </c>
      <c r="B1311" s="2">
        <f>'Données brutes'!C1307*$E$2</f>
        <v>80860</v>
      </c>
      <c r="C1311" s="8">
        <f>'Données brutes'!J1307*Calculatrice!$C$2+'Données brutes'!K1307*Calculatrice!$B$2+'Données brutes'!L1307+'Données brutes'!N1307*Calculatrice!$D$2</f>
        <v>14255</v>
      </c>
      <c r="D1311" s="2">
        <f t="shared" si="103"/>
        <v>-66605</v>
      </c>
      <c r="E1311" s="8">
        <f>IF(ABS(D1311)&lt;'Le jeu'!$E$6*1000,D1311,SIGN(D1311)*'Le jeu'!$E$6*1000)</f>
        <v>0</v>
      </c>
      <c r="F1311" s="8">
        <f t="shared" si="100"/>
        <v>-66605</v>
      </c>
      <c r="G1311" s="28">
        <f>IF(F1311&lt;0,'Le jeu'!$E$7*INT(Calculatrice!F1311/1000),0)</f>
        <v>0</v>
      </c>
      <c r="H1311" s="8">
        <f t="shared" si="101"/>
        <v>-66605</v>
      </c>
      <c r="I1311" s="28"/>
      <c r="J1311" s="2">
        <f t="shared" si="102"/>
        <v>-66605</v>
      </c>
      <c r="K1311" s="28">
        <f t="shared" si="104"/>
        <v>-66605</v>
      </c>
    </row>
    <row r="1312" spans="1:11" x14ac:dyDescent="0.25">
      <c r="A1312" s="3">
        <f>'Données brutes'!A1308+'Données brutes'!B1308</f>
        <v>43159.208333333336</v>
      </c>
      <c r="B1312" s="2">
        <f>'Données brutes'!C1308*$E$2</f>
        <v>81159</v>
      </c>
      <c r="C1312" s="8">
        <f>'Données brutes'!J1308*Calculatrice!$C$2+'Données brutes'!K1308*Calculatrice!$B$2+'Données brutes'!L1308+'Données brutes'!N1308*Calculatrice!$D$2</f>
        <v>14374</v>
      </c>
      <c r="D1312" s="2">
        <f t="shared" si="103"/>
        <v>-66785</v>
      </c>
      <c r="E1312" s="8">
        <f>IF(ABS(D1312)&lt;'Le jeu'!$E$6*1000,D1312,SIGN(D1312)*'Le jeu'!$E$6*1000)</f>
        <v>0</v>
      </c>
      <c r="F1312" s="8">
        <f t="shared" si="100"/>
        <v>-66785</v>
      </c>
      <c r="G1312" s="28">
        <f>IF(F1312&lt;0,'Le jeu'!$E$7*INT(Calculatrice!F1312/1000),0)</f>
        <v>0</v>
      </c>
      <c r="H1312" s="8">
        <f t="shared" si="101"/>
        <v>-66785</v>
      </c>
      <c r="I1312" s="28"/>
      <c r="J1312" s="2">
        <f t="shared" si="102"/>
        <v>-66785</v>
      </c>
      <c r="K1312" s="28">
        <f t="shared" si="104"/>
        <v>-66785</v>
      </c>
    </row>
    <row r="1313" spans="1:11" x14ac:dyDescent="0.25">
      <c r="A1313" s="3">
        <f>'Données brutes'!A1309+'Données brutes'!B1309</f>
        <v>43159.229166666664</v>
      </c>
      <c r="B1313" s="2">
        <f>'Données brutes'!C1309*$E$2</f>
        <v>83073</v>
      </c>
      <c r="C1313" s="8">
        <f>'Données brutes'!J1309*Calculatrice!$C$2+'Données brutes'!K1309*Calculatrice!$B$2+'Données brutes'!L1309+'Données brutes'!N1309*Calculatrice!$D$2</f>
        <v>14675</v>
      </c>
      <c r="D1313" s="2">
        <f t="shared" si="103"/>
        <v>-68398</v>
      </c>
      <c r="E1313" s="8">
        <f>IF(ABS(D1313)&lt;'Le jeu'!$E$6*1000,D1313,SIGN(D1313)*'Le jeu'!$E$6*1000)</f>
        <v>0</v>
      </c>
      <c r="F1313" s="8">
        <f t="shared" si="100"/>
        <v>-68398</v>
      </c>
      <c r="G1313" s="28">
        <f>IF(F1313&lt;0,'Le jeu'!$E$7*INT(Calculatrice!F1313/1000),0)</f>
        <v>0</v>
      </c>
      <c r="H1313" s="8">
        <f t="shared" si="101"/>
        <v>-68398</v>
      </c>
      <c r="I1313" s="28"/>
      <c r="J1313" s="2">
        <f t="shared" si="102"/>
        <v>-68398</v>
      </c>
      <c r="K1313" s="28">
        <f t="shared" si="104"/>
        <v>-68398</v>
      </c>
    </row>
    <row r="1314" spans="1:11" x14ac:dyDescent="0.25">
      <c r="A1314" s="3">
        <f>'Données brutes'!A1310+'Données brutes'!B1310</f>
        <v>43159.25</v>
      </c>
      <c r="B1314" s="2">
        <f>'Données brutes'!C1310*$E$2</f>
        <v>84766</v>
      </c>
      <c r="C1314" s="8">
        <f>'Données brutes'!J1310*Calculatrice!$C$2+'Données brutes'!K1310*Calculatrice!$B$2+'Données brutes'!L1310+'Données brutes'!N1310*Calculatrice!$D$2</f>
        <v>15879</v>
      </c>
      <c r="D1314" s="2">
        <f t="shared" si="103"/>
        <v>-68887</v>
      </c>
      <c r="E1314" s="8">
        <f>IF(ABS(D1314)&lt;'Le jeu'!$E$6*1000,D1314,SIGN(D1314)*'Le jeu'!$E$6*1000)</f>
        <v>0</v>
      </c>
      <c r="F1314" s="8">
        <f t="shared" si="100"/>
        <v>-68887</v>
      </c>
      <c r="G1314" s="28">
        <f>IF(F1314&lt;0,'Le jeu'!$E$7*INT(Calculatrice!F1314/1000),0)</f>
        <v>0</v>
      </c>
      <c r="H1314" s="8">
        <f t="shared" si="101"/>
        <v>-68887</v>
      </c>
      <c r="I1314" s="28"/>
      <c r="J1314" s="2">
        <f t="shared" si="102"/>
        <v>-68887</v>
      </c>
      <c r="K1314" s="28">
        <f t="shared" si="104"/>
        <v>-68887</v>
      </c>
    </row>
    <row r="1315" spans="1:11" x14ac:dyDescent="0.25">
      <c r="A1315" s="3">
        <f>'Données brutes'!A1311+'Données brutes'!B1311</f>
        <v>43159.270833333336</v>
      </c>
      <c r="B1315" s="2">
        <f>'Données brutes'!C1311*$E$2</f>
        <v>87878</v>
      </c>
      <c r="C1315" s="8">
        <f>'Données brutes'!J1311*Calculatrice!$C$2+'Données brutes'!K1311*Calculatrice!$B$2+'Données brutes'!L1311+'Données brutes'!N1311*Calculatrice!$D$2</f>
        <v>17011</v>
      </c>
      <c r="D1315" s="2">
        <f t="shared" si="103"/>
        <v>-70867</v>
      </c>
      <c r="E1315" s="8">
        <f>IF(ABS(D1315)&lt;'Le jeu'!$E$6*1000,D1315,SIGN(D1315)*'Le jeu'!$E$6*1000)</f>
        <v>0</v>
      </c>
      <c r="F1315" s="8">
        <f t="shared" si="100"/>
        <v>-70867</v>
      </c>
      <c r="G1315" s="28">
        <f>IF(F1315&lt;0,'Le jeu'!$E$7*INT(Calculatrice!F1315/1000),0)</f>
        <v>0</v>
      </c>
      <c r="H1315" s="8">
        <f t="shared" si="101"/>
        <v>-70867</v>
      </c>
      <c r="I1315" s="28"/>
      <c r="J1315" s="2">
        <f t="shared" si="102"/>
        <v>-70867</v>
      </c>
      <c r="K1315" s="28">
        <f t="shared" si="104"/>
        <v>-70867</v>
      </c>
    </row>
    <row r="1316" spans="1:11" x14ac:dyDescent="0.25">
      <c r="A1316" s="3">
        <f>'Données brutes'!A1312+'Données brutes'!B1312</f>
        <v>43159.291666666664</v>
      </c>
      <c r="B1316" s="2">
        <f>'Données brutes'!C1312*$E$2</f>
        <v>90343</v>
      </c>
      <c r="C1316" s="8">
        <f>'Données brutes'!J1312*Calculatrice!$C$2+'Données brutes'!K1312*Calculatrice!$B$2+'Données brutes'!L1312+'Données brutes'!N1312*Calculatrice!$D$2</f>
        <v>18896</v>
      </c>
      <c r="D1316" s="2">
        <f t="shared" si="103"/>
        <v>-71447</v>
      </c>
      <c r="E1316" s="8">
        <f>IF(ABS(D1316)&lt;'Le jeu'!$E$6*1000,D1316,SIGN(D1316)*'Le jeu'!$E$6*1000)</f>
        <v>0</v>
      </c>
      <c r="F1316" s="8">
        <f t="shared" si="100"/>
        <v>-71447</v>
      </c>
      <c r="G1316" s="28">
        <f>IF(F1316&lt;0,'Le jeu'!$E$7*INT(Calculatrice!F1316/1000),0)</f>
        <v>0</v>
      </c>
      <c r="H1316" s="8">
        <f t="shared" si="101"/>
        <v>-71447</v>
      </c>
      <c r="I1316" s="28"/>
      <c r="J1316" s="2">
        <f t="shared" si="102"/>
        <v>-71447</v>
      </c>
      <c r="K1316" s="28">
        <f t="shared" si="104"/>
        <v>-71447</v>
      </c>
    </row>
    <row r="1317" spans="1:11" x14ac:dyDescent="0.25">
      <c r="A1317" s="3">
        <f>'Données brutes'!A1313+'Données brutes'!B1313</f>
        <v>43159.3125</v>
      </c>
      <c r="B1317" s="2">
        <f>'Données brutes'!C1313*$E$2</f>
        <v>91651</v>
      </c>
      <c r="C1317" s="8">
        <f>'Données brutes'!J1313*Calculatrice!$C$2+'Données brutes'!K1313*Calculatrice!$B$2+'Données brutes'!L1313+'Données brutes'!N1313*Calculatrice!$D$2</f>
        <v>18134</v>
      </c>
      <c r="D1317" s="2">
        <f t="shared" si="103"/>
        <v>-73517</v>
      </c>
      <c r="E1317" s="8">
        <f>IF(ABS(D1317)&lt;'Le jeu'!$E$6*1000,D1317,SIGN(D1317)*'Le jeu'!$E$6*1000)</f>
        <v>0</v>
      </c>
      <c r="F1317" s="8">
        <f t="shared" si="100"/>
        <v>-73517</v>
      </c>
      <c r="G1317" s="28">
        <f>IF(F1317&lt;0,'Le jeu'!$E$7*INT(Calculatrice!F1317/1000),0)</f>
        <v>0</v>
      </c>
      <c r="H1317" s="8">
        <f t="shared" si="101"/>
        <v>-73517</v>
      </c>
      <c r="I1317" s="28"/>
      <c r="J1317" s="2">
        <f t="shared" si="102"/>
        <v>-73517</v>
      </c>
      <c r="K1317" s="28">
        <f t="shared" si="104"/>
        <v>-73517</v>
      </c>
    </row>
    <row r="1318" spans="1:11" x14ac:dyDescent="0.25">
      <c r="A1318" s="3">
        <f>'Données brutes'!A1314+'Données brutes'!B1314</f>
        <v>43159.333333333336</v>
      </c>
      <c r="B1318" s="2">
        <f>'Données brutes'!C1314*$E$2</f>
        <v>92630</v>
      </c>
      <c r="C1318" s="8">
        <f>'Données brutes'!J1314*Calculatrice!$C$2+'Données brutes'!K1314*Calculatrice!$B$2+'Données brutes'!L1314+'Données brutes'!N1314*Calculatrice!$D$2</f>
        <v>19488</v>
      </c>
      <c r="D1318" s="2">
        <f t="shared" si="103"/>
        <v>-73142</v>
      </c>
      <c r="E1318" s="8">
        <f>IF(ABS(D1318)&lt;'Le jeu'!$E$6*1000,D1318,SIGN(D1318)*'Le jeu'!$E$6*1000)</f>
        <v>0</v>
      </c>
      <c r="F1318" s="8">
        <f t="shared" si="100"/>
        <v>-73142</v>
      </c>
      <c r="G1318" s="28">
        <f>IF(F1318&lt;0,'Le jeu'!$E$7*INT(Calculatrice!F1318/1000),0)</f>
        <v>0</v>
      </c>
      <c r="H1318" s="8">
        <f t="shared" si="101"/>
        <v>-73142</v>
      </c>
      <c r="I1318" s="28"/>
      <c r="J1318" s="2">
        <f t="shared" si="102"/>
        <v>-73142</v>
      </c>
      <c r="K1318" s="28">
        <f t="shared" si="104"/>
        <v>-73142</v>
      </c>
    </row>
    <row r="1319" spans="1:11" x14ac:dyDescent="0.25">
      <c r="A1319" s="3">
        <f>'Données brutes'!A1315+'Données brutes'!B1315</f>
        <v>43159.354166666664</v>
      </c>
      <c r="B1319" s="2">
        <f>'Données brutes'!C1315*$E$2</f>
        <v>94087</v>
      </c>
      <c r="C1319" s="8">
        <f>'Données brutes'!J1315*Calculatrice!$C$2+'Données brutes'!K1315*Calculatrice!$B$2+'Données brutes'!L1315+'Données brutes'!N1315*Calculatrice!$D$2</f>
        <v>20358</v>
      </c>
      <c r="D1319" s="2">
        <f t="shared" si="103"/>
        <v>-73729</v>
      </c>
      <c r="E1319" s="8">
        <f>IF(ABS(D1319)&lt;'Le jeu'!$E$6*1000,D1319,SIGN(D1319)*'Le jeu'!$E$6*1000)</f>
        <v>0</v>
      </c>
      <c r="F1319" s="8">
        <f t="shared" ref="F1319:F1349" si="105">D1319-E1319</f>
        <v>-73729</v>
      </c>
      <c r="G1319" s="28">
        <f>IF(F1319&lt;0,'Le jeu'!$E$7*INT(Calculatrice!F1319/1000),0)</f>
        <v>0</v>
      </c>
      <c r="H1319" s="8">
        <f t="shared" ref="H1319:H1349" si="106">F1319-G1319</f>
        <v>-73729</v>
      </c>
      <c r="I1319" s="28"/>
      <c r="J1319" s="2">
        <f t="shared" ref="J1319:J1348" si="107">H1319-(I1319-I1320)*1000000/0.5</f>
        <v>-73729</v>
      </c>
      <c r="K1319" s="28">
        <f t="shared" si="104"/>
        <v>-73729</v>
      </c>
    </row>
    <row r="1320" spans="1:11" x14ac:dyDescent="0.25">
      <c r="A1320" s="3">
        <f>'Données brutes'!A1316+'Données brutes'!B1316</f>
        <v>43159.375</v>
      </c>
      <c r="B1320" s="2">
        <f>'Données brutes'!C1316*$E$2</f>
        <v>95285</v>
      </c>
      <c r="C1320" s="8">
        <f>'Données brutes'!J1316*Calculatrice!$C$2+'Données brutes'!K1316*Calculatrice!$B$2+'Données brutes'!L1316+'Données brutes'!N1316*Calculatrice!$D$2</f>
        <v>21362</v>
      </c>
      <c r="D1320" s="2">
        <f t="shared" si="103"/>
        <v>-73923</v>
      </c>
      <c r="E1320" s="8">
        <f>IF(ABS(D1320)&lt;'Le jeu'!$E$6*1000,D1320,SIGN(D1320)*'Le jeu'!$E$6*1000)</f>
        <v>0</v>
      </c>
      <c r="F1320" s="8">
        <f t="shared" si="105"/>
        <v>-73923</v>
      </c>
      <c r="G1320" s="28">
        <f>IF(F1320&lt;0,'Le jeu'!$E$7*INT(Calculatrice!F1320/1000),0)</f>
        <v>0</v>
      </c>
      <c r="H1320" s="8">
        <f t="shared" si="106"/>
        <v>-73923</v>
      </c>
      <c r="I1320" s="28"/>
      <c r="J1320" s="2">
        <f t="shared" si="107"/>
        <v>-73923</v>
      </c>
      <c r="K1320" s="28">
        <f t="shared" si="104"/>
        <v>-73923</v>
      </c>
    </row>
    <row r="1321" spans="1:11" x14ac:dyDescent="0.25">
      <c r="A1321" s="3">
        <f>'Données brutes'!A1317+'Données brutes'!B1317</f>
        <v>43159.395833333336</v>
      </c>
      <c r="B1321" s="2">
        <f>'Données brutes'!C1317*$E$2</f>
        <v>95730</v>
      </c>
      <c r="C1321" s="8">
        <f>'Données brutes'!J1317*Calculatrice!$C$2+'Données brutes'!K1317*Calculatrice!$B$2+'Données brutes'!L1317+'Données brutes'!N1317*Calculatrice!$D$2</f>
        <v>22345</v>
      </c>
      <c r="D1321" s="2">
        <f t="shared" si="103"/>
        <v>-73385</v>
      </c>
      <c r="E1321" s="8">
        <f>IF(ABS(D1321)&lt;'Le jeu'!$E$6*1000,D1321,SIGN(D1321)*'Le jeu'!$E$6*1000)</f>
        <v>0</v>
      </c>
      <c r="F1321" s="8">
        <f t="shared" si="105"/>
        <v>-73385</v>
      </c>
      <c r="G1321" s="28">
        <f>IF(F1321&lt;0,'Le jeu'!$E$7*INT(Calculatrice!F1321/1000),0)</f>
        <v>0</v>
      </c>
      <c r="H1321" s="8">
        <f t="shared" si="106"/>
        <v>-73385</v>
      </c>
      <c r="I1321" s="28"/>
      <c r="J1321" s="2">
        <f t="shared" si="107"/>
        <v>-73385</v>
      </c>
      <c r="K1321" s="28">
        <f t="shared" si="104"/>
        <v>-73385</v>
      </c>
    </row>
    <row r="1322" spans="1:11" x14ac:dyDescent="0.25">
      <c r="A1322" s="3">
        <f>'Données brutes'!A1318+'Données brutes'!B1318</f>
        <v>43159.416666666664</v>
      </c>
      <c r="B1322" s="2">
        <f>'Données brutes'!C1318*$E$2</f>
        <v>95767</v>
      </c>
      <c r="C1322" s="8">
        <f>'Données brutes'!J1318*Calculatrice!$C$2+'Données brutes'!K1318*Calculatrice!$B$2+'Données brutes'!L1318+'Données brutes'!N1318*Calculatrice!$D$2</f>
        <v>22865</v>
      </c>
      <c r="D1322" s="2">
        <f t="shared" si="103"/>
        <v>-72902</v>
      </c>
      <c r="E1322" s="8">
        <f>IF(ABS(D1322)&lt;'Le jeu'!$E$6*1000,D1322,SIGN(D1322)*'Le jeu'!$E$6*1000)</f>
        <v>0</v>
      </c>
      <c r="F1322" s="8">
        <f t="shared" si="105"/>
        <v>-72902</v>
      </c>
      <c r="G1322" s="28">
        <f>IF(F1322&lt;0,'Le jeu'!$E$7*INT(Calculatrice!F1322/1000),0)</f>
        <v>0</v>
      </c>
      <c r="H1322" s="8">
        <f t="shared" si="106"/>
        <v>-72902</v>
      </c>
      <c r="I1322" s="28"/>
      <c r="J1322" s="2">
        <f t="shared" si="107"/>
        <v>-72902</v>
      </c>
      <c r="K1322" s="28">
        <f t="shared" si="104"/>
        <v>-72902</v>
      </c>
    </row>
    <row r="1323" spans="1:11" x14ac:dyDescent="0.25">
      <c r="A1323" s="3">
        <f>'Données brutes'!A1319+'Données brutes'!B1319</f>
        <v>43159.4375</v>
      </c>
      <c r="B1323" s="2">
        <f>'Données brutes'!C1319*$E$2</f>
        <v>95611</v>
      </c>
      <c r="C1323" s="8">
        <f>'Données brutes'!J1319*Calculatrice!$C$2+'Données brutes'!K1319*Calculatrice!$B$2+'Données brutes'!L1319+'Données brutes'!N1319*Calculatrice!$D$2</f>
        <v>24391</v>
      </c>
      <c r="D1323" s="2">
        <f t="shared" si="103"/>
        <v>-71220</v>
      </c>
      <c r="E1323" s="8">
        <f>IF(ABS(D1323)&lt;'Le jeu'!$E$6*1000,D1323,SIGN(D1323)*'Le jeu'!$E$6*1000)</f>
        <v>0</v>
      </c>
      <c r="F1323" s="8">
        <f t="shared" si="105"/>
        <v>-71220</v>
      </c>
      <c r="G1323" s="28">
        <f>IF(F1323&lt;0,'Le jeu'!$E$7*INT(Calculatrice!F1323/1000),0)</f>
        <v>0</v>
      </c>
      <c r="H1323" s="8">
        <f t="shared" si="106"/>
        <v>-71220</v>
      </c>
      <c r="I1323" s="28"/>
      <c r="J1323" s="2">
        <f t="shared" si="107"/>
        <v>-71220</v>
      </c>
      <c r="K1323" s="28">
        <f t="shared" si="104"/>
        <v>-71220</v>
      </c>
    </row>
    <row r="1324" spans="1:11" x14ac:dyDescent="0.25">
      <c r="A1324" s="3">
        <f>'Données brutes'!A1320+'Données brutes'!B1320</f>
        <v>43159.458333333336</v>
      </c>
      <c r="B1324" s="2">
        <f>'Données brutes'!C1320*$E$2</f>
        <v>95435</v>
      </c>
      <c r="C1324" s="8">
        <f>'Données brutes'!J1320*Calculatrice!$C$2+'Données brutes'!K1320*Calculatrice!$B$2+'Données brutes'!L1320+'Données brutes'!N1320*Calculatrice!$D$2</f>
        <v>24604</v>
      </c>
      <c r="D1324" s="2">
        <f t="shared" si="103"/>
        <v>-70831</v>
      </c>
      <c r="E1324" s="8">
        <f>IF(ABS(D1324)&lt;'Le jeu'!$E$6*1000,D1324,SIGN(D1324)*'Le jeu'!$E$6*1000)</f>
        <v>0</v>
      </c>
      <c r="F1324" s="8">
        <f t="shared" si="105"/>
        <v>-70831</v>
      </c>
      <c r="G1324" s="28">
        <f>IF(F1324&lt;0,'Le jeu'!$E$7*INT(Calculatrice!F1324/1000),0)</f>
        <v>0</v>
      </c>
      <c r="H1324" s="8">
        <f t="shared" si="106"/>
        <v>-70831</v>
      </c>
      <c r="I1324" s="28"/>
      <c r="J1324" s="2">
        <f t="shared" si="107"/>
        <v>-70831</v>
      </c>
      <c r="K1324" s="28">
        <f t="shared" si="104"/>
        <v>-70831</v>
      </c>
    </row>
    <row r="1325" spans="1:11" x14ac:dyDescent="0.25">
      <c r="A1325" s="3">
        <f>'Données brutes'!A1321+'Données brutes'!B1321</f>
        <v>43159.479166666664</v>
      </c>
      <c r="B1325" s="2">
        <f>'Données brutes'!C1321*$E$2</f>
        <v>95636</v>
      </c>
      <c r="C1325" s="8">
        <f>'Données brutes'!J1321*Calculatrice!$C$2+'Données brutes'!K1321*Calculatrice!$B$2+'Données brutes'!L1321+'Données brutes'!N1321*Calculatrice!$D$2</f>
        <v>26462</v>
      </c>
      <c r="D1325" s="2">
        <f t="shared" si="103"/>
        <v>-69174</v>
      </c>
      <c r="E1325" s="8">
        <f>IF(ABS(D1325)&lt;'Le jeu'!$E$6*1000,D1325,SIGN(D1325)*'Le jeu'!$E$6*1000)</f>
        <v>0</v>
      </c>
      <c r="F1325" s="8">
        <f t="shared" si="105"/>
        <v>-69174</v>
      </c>
      <c r="G1325" s="28">
        <f>IF(F1325&lt;0,'Le jeu'!$E$7*INT(Calculatrice!F1325/1000),0)</f>
        <v>0</v>
      </c>
      <c r="H1325" s="8">
        <f t="shared" si="106"/>
        <v>-69174</v>
      </c>
      <c r="I1325" s="28"/>
      <c r="J1325" s="2">
        <f t="shared" si="107"/>
        <v>-69174</v>
      </c>
      <c r="K1325" s="28">
        <f t="shared" si="104"/>
        <v>-69174</v>
      </c>
    </row>
    <row r="1326" spans="1:11" x14ac:dyDescent="0.25">
      <c r="A1326" s="3">
        <f>'Données brutes'!A1322+'Données brutes'!B1322</f>
        <v>43159.5</v>
      </c>
      <c r="B1326" s="2">
        <f>'Données brutes'!C1322*$E$2</f>
        <v>95728</v>
      </c>
      <c r="C1326" s="8">
        <f>'Données brutes'!J1322*Calculatrice!$C$2+'Données brutes'!K1322*Calculatrice!$B$2+'Données brutes'!L1322+'Données brutes'!N1322*Calculatrice!$D$2</f>
        <v>26466</v>
      </c>
      <c r="D1326" s="2">
        <f t="shared" si="103"/>
        <v>-69262</v>
      </c>
      <c r="E1326" s="8">
        <f>IF(ABS(D1326)&lt;'Le jeu'!$E$6*1000,D1326,SIGN(D1326)*'Le jeu'!$E$6*1000)</f>
        <v>0</v>
      </c>
      <c r="F1326" s="8">
        <f t="shared" si="105"/>
        <v>-69262</v>
      </c>
      <c r="G1326" s="28">
        <f>IF(F1326&lt;0,'Le jeu'!$E$7*INT(Calculatrice!F1326/1000),0)</f>
        <v>0</v>
      </c>
      <c r="H1326" s="8">
        <f t="shared" si="106"/>
        <v>-69262</v>
      </c>
      <c r="I1326" s="28"/>
      <c r="J1326" s="2">
        <f t="shared" si="107"/>
        <v>-69262</v>
      </c>
      <c r="K1326" s="28">
        <f t="shared" si="104"/>
        <v>-69262</v>
      </c>
    </row>
    <row r="1327" spans="1:11" x14ac:dyDescent="0.25">
      <c r="A1327" s="3">
        <f>'Données brutes'!A1323+'Données brutes'!B1323</f>
        <v>43159.520833333336</v>
      </c>
      <c r="B1327" s="2">
        <f>'Données brutes'!C1323*$E$2</f>
        <v>94823</v>
      </c>
      <c r="C1327" s="8">
        <f>'Données brutes'!J1323*Calculatrice!$C$2+'Données brutes'!K1323*Calculatrice!$B$2+'Données brutes'!L1323+'Données brutes'!N1323*Calculatrice!$D$2</f>
        <v>25805</v>
      </c>
      <c r="D1327" s="2">
        <f t="shared" si="103"/>
        <v>-69018</v>
      </c>
      <c r="E1327" s="8">
        <f>IF(ABS(D1327)&lt;'Le jeu'!$E$6*1000,D1327,SIGN(D1327)*'Le jeu'!$E$6*1000)</f>
        <v>0</v>
      </c>
      <c r="F1327" s="8">
        <f t="shared" si="105"/>
        <v>-69018</v>
      </c>
      <c r="G1327" s="28">
        <f>IF(F1327&lt;0,'Le jeu'!$E$7*INT(Calculatrice!F1327/1000),0)</f>
        <v>0</v>
      </c>
      <c r="H1327" s="8">
        <f t="shared" si="106"/>
        <v>-69018</v>
      </c>
      <c r="I1327" s="28"/>
      <c r="J1327" s="2">
        <f t="shared" si="107"/>
        <v>-69018</v>
      </c>
      <c r="K1327" s="28">
        <f t="shared" si="104"/>
        <v>-69018</v>
      </c>
    </row>
    <row r="1328" spans="1:11" x14ac:dyDescent="0.25">
      <c r="A1328" s="3">
        <f>'Données brutes'!A1324+'Données brutes'!B1324</f>
        <v>43159.541666666664</v>
      </c>
      <c r="B1328" s="2">
        <f>'Données brutes'!C1324*$E$2</f>
        <v>95050</v>
      </c>
      <c r="C1328" s="8">
        <f>'Données brutes'!J1324*Calculatrice!$C$2+'Données brutes'!K1324*Calculatrice!$B$2+'Données brutes'!L1324+'Données brutes'!N1324*Calculatrice!$D$2</f>
        <v>25836</v>
      </c>
      <c r="D1328" s="2">
        <f t="shared" si="103"/>
        <v>-69214</v>
      </c>
      <c r="E1328" s="8">
        <f>IF(ABS(D1328)&lt;'Le jeu'!$E$6*1000,D1328,SIGN(D1328)*'Le jeu'!$E$6*1000)</f>
        <v>0</v>
      </c>
      <c r="F1328" s="8">
        <f t="shared" si="105"/>
        <v>-69214</v>
      </c>
      <c r="G1328" s="28">
        <f>IF(F1328&lt;0,'Le jeu'!$E$7*INT(Calculatrice!F1328/1000),0)</f>
        <v>0</v>
      </c>
      <c r="H1328" s="8">
        <f t="shared" si="106"/>
        <v>-69214</v>
      </c>
      <c r="I1328" s="28"/>
      <c r="J1328" s="2">
        <f t="shared" si="107"/>
        <v>-69214</v>
      </c>
      <c r="K1328" s="28">
        <f t="shared" si="104"/>
        <v>-69214</v>
      </c>
    </row>
    <row r="1329" spans="1:11" x14ac:dyDescent="0.25">
      <c r="A1329" s="3">
        <f>'Données brutes'!A1325+'Données brutes'!B1325</f>
        <v>43159.5625</v>
      </c>
      <c r="B1329" s="2">
        <f>'Données brutes'!C1325*$E$2</f>
        <v>93688</v>
      </c>
      <c r="C1329" s="8">
        <f>'Données brutes'!J1325*Calculatrice!$C$2+'Données brutes'!K1325*Calculatrice!$B$2+'Données brutes'!L1325+'Données brutes'!N1325*Calculatrice!$D$2</f>
        <v>25127</v>
      </c>
      <c r="D1329" s="2">
        <f t="shared" si="103"/>
        <v>-68561</v>
      </c>
      <c r="E1329" s="8">
        <f>IF(ABS(D1329)&lt;'Le jeu'!$E$6*1000,D1329,SIGN(D1329)*'Le jeu'!$E$6*1000)</f>
        <v>0</v>
      </c>
      <c r="F1329" s="8">
        <f t="shared" si="105"/>
        <v>-68561</v>
      </c>
      <c r="G1329" s="28">
        <f>IF(F1329&lt;0,'Le jeu'!$E$7*INT(Calculatrice!F1329/1000),0)</f>
        <v>0</v>
      </c>
      <c r="H1329" s="8">
        <f t="shared" si="106"/>
        <v>-68561</v>
      </c>
      <c r="I1329" s="28"/>
      <c r="J1329" s="2">
        <f t="shared" si="107"/>
        <v>-68561</v>
      </c>
      <c r="K1329" s="28">
        <f t="shared" si="104"/>
        <v>-68561</v>
      </c>
    </row>
    <row r="1330" spans="1:11" x14ac:dyDescent="0.25">
      <c r="A1330" s="3">
        <f>'Données brutes'!A1326+'Données brutes'!B1326</f>
        <v>43159.583333333336</v>
      </c>
      <c r="B1330" s="2">
        <f>'Données brutes'!C1326*$E$2</f>
        <v>92858</v>
      </c>
      <c r="C1330" s="8">
        <f>'Données brutes'!J1326*Calculatrice!$C$2+'Données brutes'!K1326*Calculatrice!$B$2+'Données brutes'!L1326+'Données brutes'!N1326*Calculatrice!$D$2</f>
        <v>24458</v>
      </c>
      <c r="D1330" s="2">
        <f t="shared" si="103"/>
        <v>-68400</v>
      </c>
      <c r="E1330" s="8">
        <f>IF(ABS(D1330)&lt;'Le jeu'!$E$6*1000,D1330,SIGN(D1330)*'Le jeu'!$E$6*1000)</f>
        <v>0</v>
      </c>
      <c r="F1330" s="8">
        <f t="shared" si="105"/>
        <v>-68400</v>
      </c>
      <c r="G1330" s="28">
        <f>IF(F1330&lt;0,'Le jeu'!$E$7*INT(Calculatrice!F1330/1000),0)</f>
        <v>0</v>
      </c>
      <c r="H1330" s="8">
        <f t="shared" si="106"/>
        <v>-68400</v>
      </c>
      <c r="I1330" s="28"/>
      <c r="J1330" s="2">
        <f t="shared" si="107"/>
        <v>-68400</v>
      </c>
      <c r="K1330" s="28">
        <f t="shared" si="104"/>
        <v>-68400</v>
      </c>
    </row>
    <row r="1331" spans="1:11" x14ac:dyDescent="0.25">
      <c r="A1331" s="3">
        <f>'Données brutes'!A1327+'Données brutes'!B1327</f>
        <v>43159.604166666664</v>
      </c>
      <c r="B1331" s="2">
        <f>'Données brutes'!C1327*$E$2</f>
        <v>92495</v>
      </c>
      <c r="C1331" s="8">
        <f>'Données brutes'!J1327*Calculatrice!$C$2+'Données brutes'!K1327*Calculatrice!$B$2+'Données brutes'!L1327+'Données brutes'!N1327*Calculatrice!$D$2</f>
        <v>24909</v>
      </c>
      <c r="D1331" s="2">
        <f t="shared" si="103"/>
        <v>-67586</v>
      </c>
      <c r="E1331" s="8">
        <f>IF(ABS(D1331)&lt;'Le jeu'!$E$6*1000,D1331,SIGN(D1331)*'Le jeu'!$E$6*1000)</f>
        <v>0</v>
      </c>
      <c r="F1331" s="8">
        <f t="shared" si="105"/>
        <v>-67586</v>
      </c>
      <c r="G1331" s="28">
        <f>IF(F1331&lt;0,'Le jeu'!$E$7*INT(Calculatrice!F1331/1000),0)</f>
        <v>0</v>
      </c>
      <c r="H1331" s="8">
        <f t="shared" si="106"/>
        <v>-67586</v>
      </c>
      <c r="I1331" s="28"/>
      <c r="J1331" s="2">
        <f t="shared" si="107"/>
        <v>-67586</v>
      </c>
      <c r="K1331" s="28">
        <f t="shared" si="104"/>
        <v>-67586</v>
      </c>
    </row>
    <row r="1332" spans="1:11" x14ac:dyDescent="0.25">
      <c r="A1332" s="3">
        <f>'Données brutes'!A1328+'Données brutes'!B1328</f>
        <v>43159.625</v>
      </c>
      <c r="B1332" s="2">
        <f>'Données brutes'!C1328*$E$2</f>
        <v>91075</v>
      </c>
      <c r="C1332" s="8">
        <f>'Données brutes'!J1328*Calculatrice!$C$2+'Données brutes'!K1328*Calculatrice!$B$2+'Données brutes'!L1328+'Données brutes'!N1328*Calculatrice!$D$2</f>
        <v>23685</v>
      </c>
      <c r="D1332" s="2">
        <f t="shared" si="103"/>
        <v>-67390</v>
      </c>
      <c r="E1332" s="8">
        <f>IF(ABS(D1332)&lt;'Le jeu'!$E$6*1000,D1332,SIGN(D1332)*'Le jeu'!$E$6*1000)</f>
        <v>0</v>
      </c>
      <c r="F1332" s="8">
        <f t="shared" si="105"/>
        <v>-67390</v>
      </c>
      <c r="G1332" s="28">
        <f>IF(F1332&lt;0,'Le jeu'!$E$7*INT(Calculatrice!F1332/1000),0)</f>
        <v>0</v>
      </c>
      <c r="H1332" s="8">
        <f t="shared" si="106"/>
        <v>-67390</v>
      </c>
      <c r="I1332" s="28"/>
      <c r="J1332" s="2">
        <f t="shared" si="107"/>
        <v>-67390</v>
      </c>
      <c r="K1332" s="28">
        <f t="shared" si="104"/>
        <v>-67390</v>
      </c>
    </row>
    <row r="1333" spans="1:11" x14ac:dyDescent="0.25">
      <c r="A1333" s="3">
        <f>'Données brutes'!A1329+'Données brutes'!B1329</f>
        <v>43159.645833333336</v>
      </c>
      <c r="B1333" s="2">
        <f>'Données brutes'!C1329*$E$2</f>
        <v>90334</v>
      </c>
      <c r="C1333" s="8">
        <f>'Données brutes'!J1329*Calculatrice!$C$2+'Données brutes'!K1329*Calculatrice!$B$2+'Données brutes'!L1329+'Données brutes'!N1329*Calculatrice!$D$2</f>
        <v>24106</v>
      </c>
      <c r="D1333" s="2">
        <f t="shared" si="103"/>
        <v>-66228</v>
      </c>
      <c r="E1333" s="8">
        <f>IF(ABS(D1333)&lt;'Le jeu'!$E$6*1000,D1333,SIGN(D1333)*'Le jeu'!$E$6*1000)</f>
        <v>0</v>
      </c>
      <c r="F1333" s="8">
        <f t="shared" si="105"/>
        <v>-66228</v>
      </c>
      <c r="G1333" s="28">
        <f>IF(F1333&lt;0,'Le jeu'!$E$7*INT(Calculatrice!F1333/1000),0)</f>
        <v>0</v>
      </c>
      <c r="H1333" s="8">
        <f t="shared" si="106"/>
        <v>-66228</v>
      </c>
      <c r="I1333" s="28"/>
      <c r="J1333" s="2">
        <f t="shared" si="107"/>
        <v>-66228</v>
      </c>
      <c r="K1333" s="28">
        <f t="shared" si="104"/>
        <v>-66228</v>
      </c>
    </row>
    <row r="1334" spans="1:11" x14ac:dyDescent="0.25">
      <c r="A1334" s="3">
        <f>'Données brutes'!A1330+'Données brutes'!B1330</f>
        <v>43159.666666666664</v>
      </c>
      <c r="B1334" s="2">
        <f>'Données brutes'!C1330*$E$2</f>
        <v>90017</v>
      </c>
      <c r="C1334" s="8">
        <f>'Données brutes'!J1330*Calculatrice!$C$2+'Données brutes'!K1330*Calculatrice!$B$2+'Données brutes'!L1330+'Données brutes'!N1330*Calculatrice!$D$2</f>
        <v>23277</v>
      </c>
      <c r="D1334" s="2">
        <f t="shared" si="103"/>
        <v>-66740</v>
      </c>
      <c r="E1334" s="8">
        <f>IF(ABS(D1334)&lt;'Le jeu'!$E$6*1000,D1334,SIGN(D1334)*'Le jeu'!$E$6*1000)</f>
        <v>0</v>
      </c>
      <c r="F1334" s="8">
        <f t="shared" si="105"/>
        <v>-66740</v>
      </c>
      <c r="G1334" s="28">
        <f>IF(F1334&lt;0,'Le jeu'!$E$7*INT(Calculatrice!F1334/1000),0)</f>
        <v>0</v>
      </c>
      <c r="H1334" s="8">
        <f t="shared" si="106"/>
        <v>-66740</v>
      </c>
      <c r="I1334" s="28"/>
      <c r="J1334" s="2">
        <f t="shared" si="107"/>
        <v>-66740</v>
      </c>
      <c r="K1334" s="28">
        <f t="shared" si="104"/>
        <v>-66740</v>
      </c>
    </row>
    <row r="1335" spans="1:11" x14ac:dyDescent="0.25">
      <c r="A1335" s="3">
        <f>'Données brutes'!A1331+'Données brutes'!B1331</f>
        <v>43159.6875</v>
      </c>
      <c r="B1335" s="2">
        <f>'Données brutes'!C1331*$E$2</f>
        <v>89650</v>
      </c>
      <c r="C1335" s="8">
        <f>'Données brutes'!J1331*Calculatrice!$C$2+'Données brutes'!K1331*Calculatrice!$B$2+'Données brutes'!L1331+'Données brutes'!N1331*Calculatrice!$D$2</f>
        <v>23712</v>
      </c>
      <c r="D1335" s="2">
        <f t="shared" si="103"/>
        <v>-65938</v>
      </c>
      <c r="E1335" s="8">
        <f>IF(ABS(D1335)&lt;'Le jeu'!$E$6*1000,D1335,SIGN(D1335)*'Le jeu'!$E$6*1000)</f>
        <v>0</v>
      </c>
      <c r="F1335" s="8">
        <f t="shared" si="105"/>
        <v>-65938</v>
      </c>
      <c r="G1335" s="28">
        <f>IF(F1335&lt;0,'Le jeu'!$E$7*INT(Calculatrice!F1335/1000),0)</f>
        <v>0</v>
      </c>
      <c r="H1335" s="8">
        <f t="shared" si="106"/>
        <v>-65938</v>
      </c>
      <c r="I1335" s="28"/>
      <c r="J1335" s="2">
        <f t="shared" si="107"/>
        <v>-65938</v>
      </c>
      <c r="K1335" s="28">
        <f t="shared" si="104"/>
        <v>-65938</v>
      </c>
    </row>
    <row r="1336" spans="1:11" x14ac:dyDescent="0.25">
      <c r="A1336" s="3">
        <f>'Données brutes'!A1332+'Données brutes'!B1332</f>
        <v>43159.708333333336</v>
      </c>
      <c r="B1336" s="2">
        <f>'Données brutes'!C1332*$E$2</f>
        <v>89325</v>
      </c>
      <c r="C1336" s="8">
        <f>'Données brutes'!J1332*Calculatrice!$C$2+'Données brutes'!K1332*Calculatrice!$B$2+'Données brutes'!L1332+'Données brutes'!N1332*Calculatrice!$D$2</f>
        <v>23259</v>
      </c>
      <c r="D1336" s="2">
        <f t="shared" si="103"/>
        <v>-66066</v>
      </c>
      <c r="E1336" s="8">
        <f>IF(ABS(D1336)&lt;'Le jeu'!$E$6*1000,D1336,SIGN(D1336)*'Le jeu'!$E$6*1000)</f>
        <v>0</v>
      </c>
      <c r="F1336" s="8">
        <f t="shared" si="105"/>
        <v>-66066</v>
      </c>
      <c r="G1336" s="28">
        <f>IF(F1336&lt;0,'Le jeu'!$E$7*INT(Calculatrice!F1336/1000),0)</f>
        <v>0</v>
      </c>
      <c r="H1336" s="8">
        <f t="shared" si="106"/>
        <v>-66066</v>
      </c>
      <c r="I1336" s="28"/>
      <c r="J1336" s="2">
        <f t="shared" si="107"/>
        <v>-66066</v>
      </c>
      <c r="K1336" s="28">
        <f t="shared" si="104"/>
        <v>-66066</v>
      </c>
    </row>
    <row r="1337" spans="1:11" x14ac:dyDescent="0.25">
      <c r="A1337" s="3">
        <f>'Données brutes'!A1333+'Données brutes'!B1333</f>
        <v>43159.729166666664</v>
      </c>
      <c r="B1337" s="2">
        <f>'Données brutes'!C1333*$E$2</f>
        <v>89564</v>
      </c>
      <c r="C1337" s="8">
        <f>'Données brutes'!J1333*Calculatrice!$C$2+'Données brutes'!K1333*Calculatrice!$B$2+'Données brutes'!L1333+'Données brutes'!N1333*Calculatrice!$D$2</f>
        <v>22860</v>
      </c>
      <c r="D1337" s="2">
        <f t="shared" si="103"/>
        <v>-66704</v>
      </c>
      <c r="E1337" s="8">
        <f>IF(ABS(D1337)&lt;'Le jeu'!$E$6*1000,D1337,SIGN(D1337)*'Le jeu'!$E$6*1000)</f>
        <v>0</v>
      </c>
      <c r="F1337" s="8">
        <f t="shared" si="105"/>
        <v>-66704</v>
      </c>
      <c r="G1337" s="28">
        <f>IF(F1337&lt;0,'Le jeu'!$E$7*INT(Calculatrice!F1337/1000),0)</f>
        <v>0</v>
      </c>
      <c r="H1337" s="8">
        <f t="shared" si="106"/>
        <v>-66704</v>
      </c>
      <c r="I1337" s="28"/>
      <c r="J1337" s="2">
        <f t="shared" si="107"/>
        <v>-66704</v>
      </c>
      <c r="K1337" s="28">
        <f t="shared" si="104"/>
        <v>-66704</v>
      </c>
    </row>
    <row r="1338" spans="1:11" x14ac:dyDescent="0.25">
      <c r="A1338" s="3">
        <f>'Données brutes'!A1334+'Données brutes'!B1334</f>
        <v>43159.75</v>
      </c>
      <c r="B1338" s="2">
        <f>'Données brutes'!C1334*$E$2</f>
        <v>90593</v>
      </c>
      <c r="C1338" s="8">
        <f>'Données brutes'!J1334*Calculatrice!$C$2+'Données brutes'!K1334*Calculatrice!$B$2+'Données brutes'!L1334+'Données brutes'!N1334*Calculatrice!$D$2</f>
        <v>23225</v>
      </c>
      <c r="D1338" s="2">
        <f t="shared" si="103"/>
        <v>-67368</v>
      </c>
      <c r="E1338" s="8">
        <f>IF(ABS(D1338)&lt;'Le jeu'!$E$6*1000,D1338,SIGN(D1338)*'Le jeu'!$E$6*1000)</f>
        <v>0</v>
      </c>
      <c r="F1338" s="8">
        <f t="shared" si="105"/>
        <v>-67368</v>
      </c>
      <c r="G1338" s="28">
        <f>IF(F1338&lt;0,'Le jeu'!$E$7*INT(Calculatrice!F1338/1000),0)</f>
        <v>0</v>
      </c>
      <c r="H1338" s="8">
        <f t="shared" si="106"/>
        <v>-67368</v>
      </c>
      <c r="I1338" s="28"/>
      <c r="J1338" s="2">
        <f t="shared" si="107"/>
        <v>-67368</v>
      </c>
      <c r="K1338" s="28">
        <f t="shared" si="104"/>
        <v>-67368</v>
      </c>
    </row>
    <row r="1339" spans="1:11" x14ac:dyDescent="0.25">
      <c r="A1339" s="3">
        <f>'Données brutes'!A1335+'Données brutes'!B1335</f>
        <v>43159.770833333336</v>
      </c>
      <c r="B1339" s="2">
        <f>'Données brutes'!C1335*$E$2</f>
        <v>92754</v>
      </c>
      <c r="C1339" s="8">
        <f>'Données brutes'!J1335*Calculatrice!$C$2+'Données brutes'!K1335*Calculatrice!$B$2+'Données brutes'!L1335+'Données brutes'!N1335*Calculatrice!$D$2</f>
        <v>22956</v>
      </c>
      <c r="D1339" s="2">
        <f t="shared" si="103"/>
        <v>-69798</v>
      </c>
      <c r="E1339" s="8">
        <f>IF(ABS(D1339)&lt;'Le jeu'!$E$6*1000,D1339,SIGN(D1339)*'Le jeu'!$E$6*1000)</f>
        <v>0</v>
      </c>
      <c r="F1339" s="8">
        <f t="shared" si="105"/>
        <v>-69798</v>
      </c>
      <c r="G1339" s="28">
        <f>IF(F1339&lt;0,'Le jeu'!$E$7*INT(Calculatrice!F1339/1000),0)</f>
        <v>0</v>
      </c>
      <c r="H1339" s="8">
        <f t="shared" si="106"/>
        <v>-69798</v>
      </c>
      <c r="I1339" s="28"/>
      <c r="J1339" s="2">
        <f t="shared" si="107"/>
        <v>-69798</v>
      </c>
      <c r="K1339" s="28">
        <f t="shared" si="104"/>
        <v>-69798</v>
      </c>
    </row>
    <row r="1340" spans="1:11" x14ac:dyDescent="0.25">
      <c r="A1340" s="3">
        <f>'Données brutes'!A1336+'Données brutes'!B1336</f>
        <v>43159.791666666664</v>
      </c>
      <c r="B1340" s="2">
        <f>'Données brutes'!C1336*$E$2</f>
        <v>96328</v>
      </c>
      <c r="C1340" s="8">
        <f>'Données brutes'!J1336*Calculatrice!$C$2+'Données brutes'!K1336*Calculatrice!$B$2+'Données brutes'!L1336+'Données brutes'!N1336*Calculatrice!$D$2</f>
        <v>26094</v>
      </c>
      <c r="D1340" s="2">
        <f t="shared" si="103"/>
        <v>-70234</v>
      </c>
      <c r="E1340" s="8">
        <f>IF(ABS(D1340)&lt;'Le jeu'!$E$6*1000,D1340,SIGN(D1340)*'Le jeu'!$E$6*1000)</f>
        <v>0</v>
      </c>
      <c r="F1340" s="8">
        <f t="shared" si="105"/>
        <v>-70234</v>
      </c>
      <c r="G1340" s="28">
        <f>IF(F1340&lt;0,'Le jeu'!$E$7*INT(Calculatrice!F1340/1000),0)</f>
        <v>0</v>
      </c>
      <c r="H1340" s="8">
        <f t="shared" si="106"/>
        <v>-70234</v>
      </c>
      <c r="I1340" s="28"/>
      <c r="J1340" s="2">
        <f t="shared" si="107"/>
        <v>-70234</v>
      </c>
      <c r="K1340" s="28">
        <f t="shared" si="104"/>
        <v>-70234</v>
      </c>
    </row>
    <row r="1341" spans="1:11" x14ac:dyDescent="0.25">
      <c r="A1341" s="3">
        <f>'Données brutes'!A1337+'Données brutes'!B1337</f>
        <v>43159.8125</v>
      </c>
      <c r="B1341" s="2">
        <f>'Données brutes'!C1337*$E$2</f>
        <v>96609</v>
      </c>
      <c r="C1341" s="8">
        <f>'Données brutes'!J1337*Calculatrice!$C$2+'Données brutes'!K1337*Calculatrice!$B$2+'Données brutes'!L1337+'Données brutes'!N1337*Calculatrice!$D$2</f>
        <v>26081</v>
      </c>
      <c r="D1341" s="2">
        <f t="shared" si="103"/>
        <v>-70528</v>
      </c>
      <c r="E1341" s="8">
        <f>IF(ABS(D1341)&lt;'Le jeu'!$E$6*1000,D1341,SIGN(D1341)*'Le jeu'!$E$6*1000)</f>
        <v>0</v>
      </c>
      <c r="F1341" s="8">
        <f t="shared" si="105"/>
        <v>-70528</v>
      </c>
      <c r="G1341" s="28">
        <f>IF(F1341&lt;0,'Le jeu'!$E$7*INT(Calculatrice!F1341/1000),0)</f>
        <v>0</v>
      </c>
      <c r="H1341" s="8">
        <f t="shared" si="106"/>
        <v>-70528</v>
      </c>
      <c r="I1341" s="28"/>
      <c r="J1341" s="2">
        <f t="shared" si="107"/>
        <v>-70528</v>
      </c>
      <c r="K1341" s="28">
        <f t="shared" si="104"/>
        <v>-70528</v>
      </c>
    </row>
    <row r="1342" spans="1:11" x14ac:dyDescent="0.25">
      <c r="A1342" s="3">
        <f>'Données brutes'!A1338+'Données brutes'!B1338</f>
        <v>43159.833333333336</v>
      </c>
      <c r="B1342" s="2">
        <f>'Données brutes'!C1338*$E$2</f>
        <v>94795</v>
      </c>
      <c r="C1342" s="8">
        <f>'Données brutes'!J1338*Calculatrice!$C$2+'Données brutes'!K1338*Calculatrice!$B$2+'Données brutes'!L1338+'Données brutes'!N1338*Calculatrice!$D$2</f>
        <v>25090</v>
      </c>
      <c r="D1342" s="2">
        <f t="shared" si="103"/>
        <v>-69705</v>
      </c>
      <c r="E1342" s="8">
        <f>IF(ABS(D1342)&lt;'Le jeu'!$E$6*1000,D1342,SIGN(D1342)*'Le jeu'!$E$6*1000)</f>
        <v>0</v>
      </c>
      <c r="F1342" s="8">
        <f t="shared" si="105"/>
        <v>-69705</v>
      </c>
      <c r="G1342" s="28">
        <f>IF(F1342&lt;0,'Le jeu'!$E$7*INT(Calculatrice!F1342/1000),0)</f>
        <v>0</v>
      </c>
      <c r="H1342" s="8">
        <f t="shared" si="106"/>
        <v>-69705</v>
      </c>
      <c r="I1342" s="28"/>
      <c r="J1342" s="2">
        <f t="shared" si="107"/>
        <v>-69705</v>
      </c>
      <c r="K1342" s="28">
        <f t="shared" si="104"/>
        <v>-69705</v>
      </c>
    </row>
    <row r="1343" spans="1:11" x14ac:dyDescent="0.25">
      <c r="A1343" s="3">
        <f>'Données brutes'!A1339+'Données brutes'!B1339</f>
        <v>43159.854166666664</v>
      </c>
      <c r="B1343" s="2">
        <f>'Données brutes'!C1339*$E$2</f>
        <v>92212</v>
      </c>
      <c r="C1343" s="8">
        <f>'Données brutes'!J1339*Calculatrice!$C$2+'Données brutes'!K1339*Calculatrice!$B$2+'Données brutes'!L1339+'Données brutes'!N1339*Calculatrice!$D$2</f>
        <v>24947</v>
      </c>
      <c r="D1343" s="2">
        <f t="shared" si="103"/>
        <v>-67265</v>
      </c>
      <c r="E1343" s="8">
        <f>IF(ABS(D1343)&lt;'Le jeu'!$E$6*1000,D1343,SIGN(D1343)*'Le jeu'!$E$6*1000)</f>
        <v>0</v>
      </c>
      <c r="F1343" s="8">
        <f t="shared" si="105"/>
        <v>-67265</v>
      </c>
      <c r="G1343" s="28">
        <f>IF(F1343&lt;0,'Le jeu'!$E$7*INT(Calculatrice!F1343/1000),0)</f>
        <v>0</v>
      </c>
      <c r="H1343" s="8">
        <f t="shared" si="106"/>
        <v>-67265</v>
      </c>
      <c r="I1343" s="28"/>
      <c r="J1343" s="2">
        <f t="shared" si="107"/>
        <v>-67265</v>
      </c>
      <c r="K1343" s="28">
        <f t="shared" si="104"/>
        <v>-67265</v>
      </c>
    </row>
    <row r="1344" spans="1:11" x14ac:dyDescent="0.25">
      <c r="A1344" s="3">
        <f>'Données brutes'!A1340+'Données brutes'!B1340</f>
        <v>43159.875</v>
      </c>
      <c r="B1344" s="2">
        <f>'Données brutes'!C1340*$E$2</f>
        <v>89727</v>
      </c>
      <c r="C1344" s="8">
        <f>'Données brutes'!J1340*Calculatrice!$C$2+'Données brutes'!K1340*Calculatrice!$B$2+'Données brutes'!L1340+'Données brutes'!N1340*Calculatrice!$D$2</f>
        <v>23772</v>
      </c>
      <c r="D1344" s="2">
        <f t="shared" si="103"/>
        <v>-65955</v>
      </c>
      <c r="E1344" s="8">
        <f>IF(ABS(D1344)&lt;'Le jeu'!$E$6*1000,D1344,SIGN(D1344)*'Le jeu'!$E$6*1000)</f>
        <v>0</v>
      </c>
      <c r="F1344" s="8">
        <f t="shared" si="105"/>
        <v>-65955</v>
      </c>
      <c r="G1344" s="28">
        <f>IF(F1344&lt;0,'Le jeu'!$E$7*INT(Calculatrice!F1344/1000),0)</f>
        <v>0</v>
      </c>
      <c r="H1344" s="8">
        <f t="shared" si="106"/>
        <v>-65955</v>
      </c>
      <c r="I1344" s="28"/>
      <c r="J1344" s="2">
        <f t="shared" si="107"/>
        <v>-65955</v>
      </c>
      <c r="K1344" s="28">
        <f t="shared" si="104"/>
        <v>-65955</v>
      </c>
    </row>
    <row r="1345" spans="1:11" x14ac:dyDescent="0.25">
      <c r="A1345" s="3">
        <f>'Données brutes'!A1341+'Données brutes'!B1341</f>
        <v>43159.895833333336</v>
      </c>
      <c r="B1345" s="2">
        <f>'Données brutes'!C1341*$E$2</f>
        <v>87830</v>
      </c>
      <c r="C1345" s="8">
        <f>'Données brutes'!J1341*Calculatrice!$C$2+'Données brutes'!K1341*Calculatrice!$B$2+'Données brutes'!L1341+'Données brutes'!N1341*Calculatrice!$D$2</f>
        <v>23969</v>
      </c>
      <c r="D1345" s="2">
        <f t="shared" si="103"/>
        <v>-63861</v>
      </c>
      <c r="E1345" s="8">
        <f>IF(ABS(D1345)&lt;'Le jeu'!$E$6*1000,D1345,SIGN(D1345)*'Le jeu'!$E$6*1000)</f>
        <v>0</v>
      </c>
      <c r="F1345" s="8">
        <f t="shared" si="105"/>
        <v>-63861</v>
      </c>
      <c r="G1345" s="28">
        <f>IF(F1345&lt;0,'Le jeu'!$E$7*INT(Calculatrice!F1345/1000),0)</f>
        <v>0</v>
      </c>
      <c r="H1345" s="8">
        <f t="shared" si="106"/>
        <v>-63861</v>
      </c>
      <c r="I1345" s="28"/>
      <c r="J1345" s="2">
        <f t="shared" si="107"/>
        <v>-63861</v>
      </c>
      <c r="K1345" s="28">
        <f t="shared" si="104"/>
        <v>-63861</v>
      </c>
    </row>
    <row r="1346" spans="1:11" x14ac:dyDescent="0.25">
      <c r="A1346" s="3">
        <f>'Données brutes'!A1342+'Données brutes'!B1342</f>
        <v>43159.916666666664</v>
      </c>
      <c r="B1346" s="2">
        <f>'Données brutes'!C1342*$E$2</f>
        <v>86012</v>
      </c>
      <c r="C1346" s="8">
        <f>'Données brutes'!J1342*Calculatrice!$C$2+'Données brutes'!K1342*Calculatrice!$B$2+'Données brutes'!L1342+'Données brutes'!N1342*Calculatrice!$D$2</f>
        <v>22063</v>
      </c>
      <c r="D1346" s="2">
        <f t="shared" si="103"/>
        <v>-63949</v>
      </c>
      <c r="E1346" s="8">
        <f>IF(ABS(D1346)&lt;'Le jeu'!$E$6*1000,D1346,SIGN(D1346)*'Le jeu'!$E$6*1000)</f>
        <v>0</v>
      </c>
      <c r="F1346" s="8">
        <f t="shared" si="105"/>
        <v>-63949</v>
      </c>
      <c r="G1346" s="28">
        <f>IF(F1346&lt;0,'Le jeu'!$E$7*INT(Calculatrice!F1346/1000),0)</f>
        <v>0</v>
      </c>
      <c r="H1346" s="8">
        <f t="shared" si="106"/>
        <v>-63949</v>
      </c>
      <c r="I1346" s="28"/>
      <c r="J1346" s="2">
        <f t="shared" si="107"/>
        <v>-63949</v>
      </c>
      <c r="K1346" s="28">
        <f t="shared" si="104"/>
        <v>-63949</v>
      </c>
    </row>
    <row r="1347" spans="1:11" x14ac:dyDescent="0.25">
      <c r="A1347" s="3">
        <f>'Données brutes'!A1343+'Données brutes'!B1343</f>
        <v>43159.9375</v>
      </c>
      <c r="B1347" s="2">
        <f>'Données brutes'!C1343*$E$2</f>
        <v>86023</v>
      </c>
      <c r="C1347" s="8">
        <f>'Données brutes'!J1343*Calculatrice!$C$2+'Données brutes'!K1343*Calculatrice!$B$2+'Données brutes'!L1343+'Données brutes'!N1343*Calculatrice!$D$2</f>
        <v>23103</v>
      </c>
      <c r="D1347" s="2">
        <f t="shared" si="103"/>
        <v>-62920</v>
      </c>
      <c r="E1347" s="8">
        <f>IF(ABS(D1347)&lt;'Le jeu'!$E$6*1000,D1347,SIGN(D1347)*'Le jeu'!$E$6*1000)</f>
        <v>0</v>
      </c>
      <c r="F1347" s="8">
        <f t="shared" si="105"/>
        <v>-62920</v>
      </c>
      <c r="G1347" s="28">
        <f>IF(F1347&lt;0,'Le jeu'!$E$7*INT(Calculatrice!F1347/1000),0)</f>
        <v>0</v>
      </c>
      <c r="H1347" s="8">
        <f t="shared" si="106"/>
        <v>-62920</v>
      </c>
      <c r="I1347" s="28"/>
      <c r="J1347" s="2">
        <f t="shared" si="107"/>
        <v>-62920</v>
      </c>
      <c r="K1347" s="28">
        <f t="shared" si="104"/>
        <v>-62920</v>
      </c>
    </row>
    <row r="1348" spans="1:11" x14ac:dyDescent="0.25">
      <c r="A1348" s="3">
        <f>'Données brutes'!A1344+'Données brutes'!B1344</f>
        <v>43159.958333333336</v>
      </c>
      <c r="B1348" s="2">
        <f>'Données brutes'!C1344*$E$2</f>
        <v>88342</v>
      </c>
      <c r="C1348" s="8">
        <f>'Données brutes'!J1344*Calculatrice!$C$2+'Données brutes'!K1344*Calculatrice!$B$2+'Données brutes'!L1344+'Données brutes'!N1344*Calculatrice!$D$2</f>
        <v>24175</v>
      </c>
      <c r="D1348" s="2">
        <f t="shared" si="103"/>
        <v>-64167</v>
      </c>
      <c r="E1348" s="8">
        <f>IF(ABS(D1348)&lt;'Le jeu'!$E$6*1000,D1348,SIGN(D1348)*'Le jeu'!$E$6*1000)</f>
        <v>0</v>
      </c>
      <c r="F1348" s="8">
        <f t="shared" si="105"/>
        <v>-64167</v>
      </c>
      <c r="G1348" s="28">
        <f>IF(F1348&lt;0,'Le jeu'!$E$7*INT(Calculatrice!F1348/1000),0)</f>
        <v>0</v>
      </c>
      <c r="H1348" s="8">
        <f t="shared" si="106"/>
        <v>-64167</v>
      </c>
      <c r="I1348" s="28"/>
      <c r="J1348" s="2">
        <f t="shared" si="107"/>
        <v>-64167</v>
      </c>
      <c r="K1348" s="28">
        <f t="shared" si="104"/>
        <v>-64167</v>
      </c>
    </row>
    <row r="1349" spans="1:11" x14ac:dyDescent="0.25">
      <c r="A1349" s="3">
        <f>'Données brutes'!A1345+'Données brutes'!B1345</f>
        <v>43159.979166666664</v>
      </c>
      <c r="B1349" s="2">
        <f>'Données brutes'!C1345*$E$2</f>
        <v>87289</v>
      </c>
      <c r="C1349" s="8">
        <f>'Données brutes'!J1345*Calculatrice!$C$2+'Données brutes'!K1345*Calculatrice!$B$2+'Données brutes'!L1345+'Données brutes'!N1345*Calculatrice!$D$2</f>
        <v>22764</v>
      </c>
      <c r="D1349" s="2">
        <f t="shared" si="103"/>
        <v>-64525</v>
      </c>
      <c r="E1349" s="8">
        <f>IF(ABS(D1349)&lt;'Le jeu'!$E$6*1000,D1349,SIGN(D1349)*'Le jeu'!$E$6*1000)</f>
        <v>0</v>
      </c>
      <c r="F1349" s="8">
        <f t="shared" si="105"/>
        <v>-64525</v>
      </c>
      <c r="G1349" s="28">
        <f>IF(F1349&lt;0,'Le jeu'!$E$7*INT(Calculatrice!F1349/1000),0)</f>
        <v>0</v>
      </c>
      <c r="H1349" s="8">
        <f t="shared" si="106"/>
        <v>-64525</v>
      </c>
      <c r="I1349" s="28"/>
      <c r="J1349" s="2">
        <f>J1348</f>
        <v>-64167</v>
      </c>
      <c r="K1349" s="28">
        <f t="shared" si="104"/>
        <v>-64167</v>
      </c>
    </row>
  </sheetData>
  <conditionalFormatting sqref="D6:D134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5"/>
  <sheetViews>
    <sheetView topLeftCell="A1316" workbookViewId="0">
      <selection activeCell="G1334" sqref="G1334"/>
    </sheetView>
  </sheetViews>
  <sheetFormatPr baseColWidth="10" defaultRowHeight="15" x14ac:dyDescent="0.25"/>
  <sheetData>
    <row r="1" spans="1:14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4" x14ac:dyDescent="0.25">
      <c r="A2" s="9">
        <v>43132</v>
      </c>
      <c r="B2" s="10">
        <v>0</v>
      </c>
      <c r="C2" s="8">
        <v>67320</v>
      </c>
      <c r="D2" s="8">
        <v>65100</v>
      </c>
      <c r="E2" s="8">
        <v>65800</v>
      </c>
      <c r="F2" s="8">
        <v>405</v>
      </c>
      <c r="G2" s="8">
        <v>1063</v>
      </c>
      <c r="H2" s="8">
        <v>3283</v>
      </c>
      <c r="I2" s="8">
        <v>56732</v>
      </c>
      <c r="J2" s="8">
        <v>5031</v>
      </c>
      <c r="K2" s="8">
        <v>-1</v>
      </c>
      <c r="L2" s="8">
        <v>8781</v>
      </c>
      <c r="M2" s="8">
        <v>-2057</v>
      </c>
      <c r="N2" s="8">
        <v>1124</v>
      </c>
    </row>
    <row r="3" spans="1:14" x14ac:dyDescent="0.25">
      <c r="A3" s="9">
        <v>43132</v>
      </c>
      <c r="B3" s="10">
        <v>2.0833333333333332E-2</v>
      </c>
      <c r="C3" s="8">
        <v>66201</v>
      </c>
      <c r="D3" s="8">
        <v>63300</v>
      </c>
      <c r="E3" s="8">
        <v>64400</v>
      </c>
      <c r="F3" s="8">
        <v>389</v>
      </c>
      <c r="G3" s="8">
        <v>945</v>
      </c>
      <c r="H3" s="8">
        <v>2679</v>
      </c>
      <c r="I3" s="8">
        <v>56276</v>
      </c>
      <c r="J3" s="8">
        <v>5274</v>
      </c>
      <c r="K3" s="8">
        <v>-1</v>
      </c>
      <c r="L3" s="8">
        <v>8462</v>
      </c>
      <c r="M3" s="8">
        <v>-2613</v>
      </c>
      <c r="N3" s="8">
        <v>1127</v>
      </c>
    </row>
    <row r="4" spans="1:14" x14ac:dyDescent="0.25">
      <c r="A4" s="9">
        <v>43132</v>
      </c>
      <c r="B4" s="10">
        <v>4.1666666666666664E-2</v>
      </c>
      <c r="C4" s="8">
        <v>63517</v>
      </c>
      <c r="D4" s="8">
        <v>60700</v>
      </c>
      <c r="E4" s="8">
        <v>61800</v>
      </c>
      <c r="F4" s="8">
        <v>390</v>
      </c>
      <c r="G4" s="8">
        <v>797</v>
      </c>
      <c r="H4" s="8">
        <v>2679</v>
      </c>
      <c r="I4" s="8">
        <v>55944</v>
      </c>
      <c r="J4" s="8">
        <v>4949</v>
      </c>
      <c r="K4" s="8">
        <v>-1</v>
      </c>
      <c r="L4" s="8">
        <v>8006</v>
      </c>
      <c r="M4" s="8">
        <v>-3131</v>
      </c>
      <c r="N4" s="8">
        <v>1127</v>
      </c>
    </row>
    <row r="5" spans="1:14" x14ac:dyDescent="0.25">
      <c r="A5" s="9">
        <v>43132</v>
      </c>
      <c r="B5" s="10">
        <v>6.25E-2</v>
      </c>
      <c r="C5" s="8">
        <v>63140</v>
      </c>
      <c r="D5" s="8">
        <v>61500</v>
      </c>
      <c r="E5" s="8">
        <v>62600</v>
      </c>
      <c r="F5" s="8">
        <v>387</v>
      </c>
      <c r="G5" s="8">
        <v>761</v>
      </c>
      <c r="H5" s="8">
        <v>2675</v>
      </c>
      <c r="I5" s="8">
        <v>56111</v>
      </c>
      <c r="J5" s="8">
        <v>4747</v>
      </c>
      <c r="K5" s="8">
        <v>-1</v>
      </c>
      <c r="L5" s="8">
        <v>7591</v>
      </c>
      <c r="M5" s="8">
        <v>-3095</v>
      </c>
      <c r="N5" s="8">
        <v>1123</v>
      </c>
    </row>
    <row r="6" spans="1:14" x14ac:dyDescent="0.25">
      <c r="A6" s="9">
        <v>43132</v>
      </c>
      <c r="B6" s="10">
        <v>8.3333333333333329E-2</v>
      </c>
      <c r="C6" s="8">
        <v>62663</v>
      </c>
      <c r="D6" s="8">
        <v>60900</v>
      </c>
      <c r="E6" s="8">
        <v>62200</v>
      </c>
      <c r="F6" s="8">
        <v>387</v>
      </c>
      <c r="G6" s="8">
        <v>737</v>
      </c>
      <c r="H6" s="8">
        <v>2681</v>
      </c>
      <c r="I6" s="8">
        <v>55999</v>
      </c>
      <c r="J6" s="8">
        <v>4697</v>
      </c>
      <c r="K6" s="8">
        <v>-1</v>
      </c>
      <c r="L6" s="8">
        <v>7340</v>
      </c>
      <c r="M6" s="8">
        <v>-3093</v>
      </c>
      <c r="N6" s="8">
        <v>1125</v>
      </c>
    </row>
    <row r="7" spans="1:14" x14ac:dyDescent="0.25">
      <c r="A7" s="9">
        <v>43132</v>
      </c>
      <c r="B7" s="10">
        <v>0.10416666666666667</v>
      </c>
      <c r="C7" s="8">
        <v>62478</v>
      </c>
      <c r="D7" s="8">
        <v>59400</v>
      </c>
      <c r="E7" s="8">
        <v>60600</v>
      </c>
      <c r="F7" s="8">
        <v>387</v>
      </c>
      <c r="G7" s="8">
        <v>770</v>
      </c>
      <c r="H7" s="8">
        <v>2670</v>
      </c>
      <c r="I7" s="8">
        <v>56142</v>
      </c>
      <c r="J7" s="8">
        <v>4647</v>
      </c>
      <c r="K7" s="8">
        <v>-1</v>
      </c>
      <c r="L7" s="8">
        <v>7064</v>
      </c>
      <c r="M7" s="8">
        <v>-2404</v>
      </c>
      <c r="N7" s="8">
        <v>1132</v>
      </c>
    </row>
    <row r="8" spans="1:14" x14ac:dyDescent="0.25">
      <c r="A8" s="9">
        <v>43132</v>
      </c>
      <c r="B8" s="10">
        <v>0.125</v>
      </c>
      <c r="C8" s="8">
        <v>60632</v>
      </c>
      <c r="D8" s="8">
        <v>57800</v>
      </c>
      <c r="E8" s="8">
        <v>59000</v>
      </c>
      <c r="F8" s="8">
        <v>387</v>
      </c>
      <c r="G8" s="8">
        <v>630</v>
      </c>
      <c r="H8" s="8">
        <v>2674</v>
      </c>
      <c r="I8" s="8">
        <v>55332</v>
      </c>
      <c r="J8" s="8">
        <v>4553</v>
      </c>
      <c r="K8" s="8">
        <v>-2</v>
      </c>
      <c r="L8" s="8">
        <v>6852</v>
      </c>
      <c r="M8" s="8">
        <v>-2416</v>
      </c>
      <c r="N8" s="8">
        <v>1124</v>
      </c>
    </row>
    <row r="9" spans="1:14" x14ac:dyDescent="0.25">
      <c r="A9" s="9">
        <v>43132</v>
      </c>
      <c r="B9" s="10">
        <v>0.14583333333333334</v>
      </c>
      <c r="C9" s="8">
        <v>59641</v>
      </c>
      <c r="D9" s="8">
        <v>56700</v>
      </c>
      <c r="E9" s="8">
        <v>58000</v>
      </c>
      <c r="F9" s="8">
        <v>387</v>
      </c>
      <c r="G9" s="8">
        <v>731</v>
      </c>
      <c r="H9" s="8">
        <v>2675</v>
      </c>
      <c r="I9" s="8">
        <v>55969</v>
      </c>
      <c r="J9" s="8">
        <v>4478</v>
      </c>
      <c r="K9" s="8">
        <v>-2</v>
      </c>
      <c r="L9" s="8">
        <v>6792</v>
      </c>
      <c r="M9" s="8">
        <v>-2897</v>
      </c>
      <c r="N9" s="8">
        <v>1133</v>
      </c>
    </row>
    <row r="10" spans="1:14" x14ac:dyDescent="0.25">
      <c r="A10" s="9">
        <v>43132</v>
      </c>
      <c r="B10" s="10">
        <v>0.16666666666666666</v>
      </c>
      <c r="C10" s="8">
        <v>58812</v>
      </c>
      <c r="D10" s="8">
        <v>56000</v>
      </c>
      <c r="E10" s="8">
        <v>57100</v>
      </c>
      <c r="F10" s="8">
        <v>387</v>
      </c>
      <c r="G10" s="8">
        <v>727</v>
      </c>
      <c r="H10" s="8">
        <v>2674</v>
      </c>
      <c r="I10" s="8">
        <v>55877</v>
      </c>
      <c r="J10" s="8">
        <v>4535</v>
      </c>
      <c r="K10" s="8">
        <v>-1</v>
      </c>
      <c r="L10" s="8">
        <v>6700</v>
      </c>
      <c r="M10" s="8">
        <v>-3027</v>
      </c>
      <c r="N10" s="8">
        <v>1137</v>
      </c>
    </row>
    <row r="11" spans="1:14" x14ac:dyDescent="0.25">
      <c r="A11" s="9">
        <v>43132</v>
      </c>
      <c r="B11" s="10">
        <v>0.1875</v>
      </c>
      <c r="C11" s="8">
        <v>58915</v>
      </c>
      <c r="D11" s="8">
        <v>55700</v>
      </c>
      <c r="E11" s="8">
        <v>57200</v>
      </c>
      <c r="F11" s="8">
        <v>389</v>
      </c>
      <c r="G11" s="8">
        <v>760</v>
      </c>
      <c r="H11" s="8">
        <v>2674</v>
      </c>
      <c r="I11" s="8">
        <v>56111</v>
      </c>
      <c r="J11" s="8">
        <v>4752</v>
      </c>
      <c r="K11" s="8">
        <v>-1</v>
      </c>
      <c r="L11" s="8">
        <v>6904</v>
      </c>
      <c r="M11" s="8">
        <v>-2815</v>
      </c>
      <c r="N11" s="8">
        <v>1141</v>
      </c>
    </row>
    <row r="12" spans="1:14" x14ac:dyDescent="0.25">
      <c r="A12" s="9">
        <v>43132</v>
      </c>
      <c r="B12" s="10">
        <v>0.20833333333333334</v>
      </c>
      <c r="C12" s="8">
        <v>59146</v>
      </c>
      <c r="D12" s="8">
        <v>56500</v>
      </c>
      <c r="E12" s="8">
        <v>58000</v>
      </c>
      <c r="F12" s="8">
        <v>387</v>
      </c>
      <c r="G12" s="8">
        <v>669</v>
      </c>
      <c r="H12" s="8">
        <v>2795</v>
      </c>
      <c r="I12" s="8">
        <v>56295</v>
      </c>
      <c r="J12" s="8">
        <v>5135</v>
      </c>
      <c r="K12" s="8">
        <v>-2</v>
      </c>
      <c r="L12" s="8">
        <v>6974</v>
      </c>
      <c r="M12" s="8">
        <v>-2801</v>
      </c>
      <c r="N12" s="8">
        <v>1135</v>
      </c>
    </row>
    <row r="13" spans="1:14" x14ac:dyDescent="0.25">
      <c r="A13" s="9">
        <v>43132</v>
      </c>
      <c r="B13" s="10">
        <v>0.22916666666666666</v>
      </c>
      <c r="C13" s="8">
        <v>61197</v>
      </c>
      <c r="D13" s="8">
        <v>58600</v>
      </c>
      <c r="E13" s="8">
        <v>59800</v>
      </c>
      <c r="F13" s="8">
        <v>386</v>
      </c>
      <c r="G13" s="8">
        <v>662</v>
      </c>
      <c r="H13" s="8">
        <v>2918</v>
      </c>
      <c r="I13" s="8">
        <v>56236</v>
      </c>
      <c r="J13" s="8">
        <v>5099</v>
      </c>
      <c r="K13" s="8">
        <v>-1</v>
      </c>
      <c r="L13" s="8">
        <v>7173</v>
      </c>
      <c r="M13" s="8">
        <v>-2796</v>
      </c>
      <c r="N13" s="8">
        <v>1124</v>
      </c>
    </row>
    <row r="14" spans="1:14" x14ac:dyDescent="0.25">
      <c r="A14" s="9">
        <v>43132</v>
      </c>
      <c r="B14" s="10">
        <v>0.25</v>
      </c>
      <c r="C14" s="8">
        <v>63046</v>
      </c>
      <c r="D14" s="8">
        <v>60900</v>
      </c>
      <c r="E14" s="8">
        <v>62100</v>
      </c>
      <c r="F14" s="8">
        <v>388</v>
      </c>
      <c r="G14" s="8">
        <v>879</v>
      </c>
      <c r="H14" s="8">
        <v>3156</v>
      </c>
      <c r="I14" s="8">
        <v>56904</v>
      </c>
      <c r="J14" s="8">
        <v>5172</v>
      </c>
      <c r="K14" s="8">
        <v>-2</v>
      </c>
      <c r="L14" s="8">
        <v>7858</v>
      </c>
      <c r="M14" s="8">
        <v>-2752</v>
      </c>
      <c r="N14" s="8">
        <v>1130</v>
      </c>
    </row>
    <row r="15" spans="1:14" x14ac:dyDescent="0.25">
      <c r="A15" s="9">
        <v>43132</v>
      </c>
      <c r="B15" s="10">
        <v>0.27083333333333331</v>
      </c>
      <c r="C15" s="8">
        <v>67242</v>
      </c>
      <c r="D15" s="8">
        <v>64600</v>
      </c>
      <c r="E15" s="8">
        <v>66000</v>
      </c>
      <c r="F15" s="8">
        <v>390</v>
      </c>
      <c r="G15" s="8">
        <v>986</v>
      </c>
      <c r="H15" s="8">
        <v>3680</v>
      </c>
      <c r="I15" s="8">
        <v>56835</v>
      </c>
      <c r="J15" s="8">
        <v>5090</v>
      </c>
      <c r="K15" s="8">
        <v>-1</v>
      </c>
      <c r="L15" s="8">
        <v>9058</v>
      </c>
      <c r="M15" s="8">
        <v>-1827</v>
      </c>
      <c r="N15" s="8">
        <v>1122</v>
      </c>
    </row>
    <row r="16" spans="1:14" x14ac:dyDescent="0.25">
      <c r="A16" s="9">
        <v>43132</v>
      </c>
      <c r="B16" s="10">
        <v>0.29166666666666669</v>
      </c>
      <c r="C16" s="8">
        <v>70616</v>
      </c>
      <c r="D16" s="8">
        <v>68700</v>
      </c>
      <c r="E16" s="8">
        <v>69600</v>
      </c>
      <c r="F16" s="8">
        <v>391</v>
      </c>
      <c r="G16" s="8">
        <v>1152</v>
      </c>
      <c r="H16" s="8">
        <v>4145</v>
      </c>
      <c r="I16" s="8">
        <v>57260</v>
      </c>
      <c r="J16" s="8">
        <v>5107</v>
      </c>
      <c r="K16" s="8">
        <v>-2</v>
      </c>
      <c r="L16" s="8">
        <v>9729</v>
      </c>
      <c r="M16" s="8">
        <v>-210</v>
      </c>
      <c r="N16" s="8">
        <v>1122</v>
      </c>
    </row>
    <row r="17" spans="1:14" x14ac:dyDescent="0.25">
      <c r="A17" s="9">
        <v>43132</v>
      </c>
      <c r="B17" s="10">
        <v>0.3125</v>
      </c>
      <c r="C17" s="8">
        <v>74284</v>
      </c>
      <c r="D17" s="8">
        <v>71500</v>
      </c>
      <c r="E17" s="8">
        <v>72800</v>
      </c>
      <c r="F17" s="8">
        <v>391</v>
      </c>
      <c r="G17" s="8">
        <v>1083</v>
      </c>
      <c r="H17" s="8">
        <v>5734</v>
      </c>
      <c r="I17" s="8">
        <v>57022</v>
      </c>
      <c r="J17" s="8">
        <v>5255</v>
      </c>
      <c r="K17" s="8">
        <v>-1</v>
      </c>
      <c r="L17" s="8">
        <v>12588</v>
      </c>
      <c r="M17" s="8">
        <v>-28</v>
      </c>
      <c r="N17" s="8">
        <v>1112</v>
      </c>
    </row>
    <row r="18" spans="1:14" x14ac:dyDescent="0.25">
      <c r="A18" s="9">
        <v>43132</v>
      </c>
      <c r="B18" s="10">
        <v>0.33333333333333331</v>
      </c>
      <c r="C18" s="8">
        <v>75932</v>
      </c>
      <c r="D18" s="8">
        <v>73100</v>
      </c>
      <c r="E18" s="8">
        <v>74400</v>
      </c>
      <c r="F18" s="8">
        <v>391</v>
      </c>
      <c r="G18" s="8">
        <v>1180</v>
      </c>
      <c r="H18" s="8">
        <v>6360</v>
      </c>
      <c r="I18" s="8">
        <v>57237</v>
      </c>
      <c r="J18" s="8">
        <v>5194</v>
      </c>
      <c r="K18" s="8">
        <v>-1</v>
      </c>
      <c r="L18" s="8">
        <v>13482</v>
      </c>
      <c r="M18" s="8">
        <v>-29</v>
      </c>
      <c r="N18" s="8">
        <v>1144</v>
      </c>
    </row>
    <row r="19" spans="1:14" x14ac:dyDescent="0.25">
      <c r="A19" s="9">
        <v>43132</v>
      </c>
      <c r="B19" s="10">
        <v>0.35416666666666669</v>
      </c>
      <c r="C19" s="8">
        <v>75799</v>
      </c>
      <c r="D19" s="8">
        <v>72900</v>
      </c>
      <c r="E19" s="8">
        <v>74200</v>
      </c>
      <c r="F19" s="8">
        <v>391</v>
      </c>
      <c r="G19" s="8">
        <v>1194</v>
      </c>
      <c r="H19" s="8">
        <v>6917</v>
      </c>
      <c r="I19" s="8">
        <v>57444</v>
      </c>
      <c r="J19" s="8">
        <v>5188</v>
      </c>
      <c r="K19" s="8">
        <v>3</v>
      </c>
      <c r="L19" s="8">
        <v>13604</v>
      </c>
      <c r="M19" s="8">
        <v>-28</v>
      </c>
      <c r="N19" s="8">
        <v>1150</v>
      </c>
    </row>
    <row r="20" spans="1:14" x14ac:dyDescent="0.25">
      <c r="A20" s="9">
        <v>43132</v>
      </c>
      <c r="B20" s="10">
        <v>0.375</v>
      </c>
      <c r="C20" s="8">
        <v>76213</v>
      </c>
      <c r="D20" s="8">
        <v>73300</v>
      </c>
      <c r="E20" s="8">
        <v>74500</v>
      </c>
      <c r="F20" s="8">
        <v>391</v>
      </c>
      <c r="G20" s="8">
        <v>1200</v>
      </c>
      <c r="H20" s="8">
        <v>7312</v>
      </c>
      <c r="I20" s="8">
        <v>57468</v>
      </c>
      <c r="J20" s="8">
        <v>5066</v>
      </c>
      <c r="K20" s="8">
        <v>131</v>
      </c>
      <c r="L20" s="8">
        <v>13551</v>
      </c>
      <c r="M20" s="8">
        <v>-29</v>
      </c>
      <c r="N20" s="8">
        <v>1153</v>
      </c>
    </row>
    <row r="21" spans="1:14" x14ac:dyDescent="0.25">
      <c r="A21" s="9">
        <v>43132</v>
      </c>
      <c r="B21" s="10">
        <v>0.39583333333333331</v>
      </c>
      <c r="C21" s="8">
        <v>76506</v>
      </c>
      <c r="D21" s="8">
        <v>73800</v>
      </c>
      <c r="E21" s="8">
        <v>75400</v>
      </c>
      <c r="F21" s="8">
        <v>391</v>
      </c>
      <c r="G21" s="8">
        <v>1068</v>
      </c>
      <c r="H21" s="8">
        <v>7366</v>
      </c>
      <c r="I21" s="8">
        <v>57492</v>
      </c>
      <c r="J21" s="8">
        <v>5032</v>
      </c>
      <c r="K21" s="8">
        <v>377</v>
      </c>
      <c r="L21" s="8">
        <v>14027</v>
      </c>
      <c r="M21" s="8">
        <v>-28</v>
      </c>
      <c r="N21" s="8">
        <v>1162</v>
      </c>
    </row>
    <row r="22" spans="1:14" x14ac:dyDescent="0.25">
      <c r="A22" s="9">
        <v>43132</v>
      </c>
      <c r="B22" s="10">
        <v>0.41666666666666669</v>
      </c>
      <c r="C22" s="8">
        <v>76467</v>
      </c>
      <c r="D22" s="8">
        <v>73900</v>
      </c>
      <c r="E22" s="8">
        <v>74900</v>
      </c>
      <c r="F22" s="8">
        <v>397</v>
      </c>
      <c r="G22" s="8">
        <v>963</v>
      </c>
      <c r="H22" s="8">
        <v>7339</v>
      </c>
      <c r="I22" s="8">
        <v>57482</v>
      </c>
      <c r="J22" s="8">
        <v>4770</v>
      </c>
      <c r="K22" s="8">
        <v>758</v>
      </c>
      <c r="L22" s="8">
        <v>14177</v>
      </c>
      <c r="M22" s="8">
        <v>-30</v>
      </c>
      <c r="N22" s="8">
        <v>1154</v>
      </c>
    </row>
    <row r="23" spans="1:14" x14ac:dyDescent="0.25">
      <c r="A23" s="9">
        <v>43132</v>
      </c>
      <c r="B23" s="10">
        <v>0.4375</v>
      </c>
      <c r="C23" s="8">
        <v>76195</v>
      </c>
      <c r="D23" s="8">
        <v>73900</v>
      </c>
      <c r="E23" s="8">
        <v>74700</v>
      </c>
      <c r="F23" s="8">
        <v>393</v>
      </c>
      <c r="G23" s="8">
        <v>957</v>
      </c>
      <c r="H23" s="8">
        <v>7336</v>
      </c>
      <c r="I23" s="8">
        <v>57484</v>
      </c>
      <c r="J23" s="8">
        <v>4639</v>
      </c>
      <c r="K23" s="8">
        <v>1169</v>
      </c>
      <c r="L23" s="8">
        <v>13621</v>
      </c>
      <c r="M23" s="8">
        <v>-29</v>
      </c>
      <c r="N23" s="8">
        <v>1164</v>
      </c>
    </row>
    <row r="24" spans="1:14" x14ac:dyDescent="0.25">
      <c r="A24" s="9">
        <v>43132</v>
      </c>
      <c r="B24" s="10">
        <v>0.45833333333333331</v>
      </c>
      <c r="C24" s="8">
        <v>75959</v>
      </c>
      <c r="D24" s="8">
        <v>73700</v>
      </c>
      <c r="E24" s="8">
        <v>74700</v>
      </c>
      <c r="F24" s="8">
        <v>391</v>
      </c>
      <c r="G24" s="8">
        <v>947</v>
      </c>
      <c r="H24" s="8">
        <v>7390</v>
      </c>
      <c r="I24" s="8">
        <v>57490</v>
      </c>
      <c r="J24" s="8">
        <v>4390</v>
      </c>
      <c r="K24" s="8">
        <v>1509</v>
      </c>
      <c r="L24" s="8">
        <v>13457</v>
      </c>
      <c r="M24" s="8">
        <v>-29</v>
      </c>
      <c r="N24" s="8">
        <v>1150</v>
      </c>
    </row>
    <row r="25" spans="1:14" x14ac:dyDescent="0.25">
      <c r="A25" s="9">
        <v>43132</v>
      </c>
      <c r="B25" s="10">
        <v>0.47916666666666669</v>
      </c>
      <c r="C25" s="8">
        <v>76221</v>
      </c>
      <c r="D25" s="8">
        <v>73800</v>
      </c>
      <c r="E25" s="8">
        <v>74900</v>
      </c>
      <c r="F25" s="8">
        <v>392</v>
      </c>
      <c r="G25" s="8">
        <v>965</v>
      </c>
      <c r="H25" s="8">
        <v>7532</v>
      </c>
      <c r="I25" s="8">
        <v>57494</v>
      </c>
      <c r="J25" s="8">
        <v>4405</v>
      </c>
      <c r="K25" s="8">
        <v>1723</v>
      </c>
      <c r="L25" s="8">
        <v>13184</v>
      </c>
      <c r="M25" s="8">
        <v>-29</v>
      </c>
      <c r="N25" s="8">
        <v>1145</v>
      </c>
    </row>
    <row r="26" spans="1:14" x14ac:dyDescent="0.25">
      <c r="A26" s="9">
        <v>43132</v>
      </c>
      <c r="B26" s="10">
        <v>0.5</v>
      </c>
      <c r="C26" s="8">
        <v>76283</v>
      </c>
      <c r="D26" s="8">
        <v>74400</v>
      </c>
      <c r="E26" s="8">
        <v>75000</v>
      </c>
      <c r="F26" s="8">
        <v>391</v>
      </c>
      <c r="G26" s="8">
        <v>956</v>
      </c>
      <c r="H26" s="8">
        <v>7602</v>
      </c>
      <c r="I26" s="8">
        <v>57455</v>
      </c>
      <c r="J26" s="8">
        <v>4450</v>
      </c>
      <c r="K26" s="8">
        <v>1859</v>
      </c>
      <c r="L26" s="8">
        <v>12849</v>
      </c>
      <c r="M26" s="8">
        <v>-29</v>
      </c>
      <c r="N26" s="8">
        <v>1151</v>
      </c>
    </row>
    <row r="27" spans="1:14" x14ac:dyDescent="0.25">
      <c r="A27" s="9">
        <v>43132</v>
      </c>
      <c r="B27" s="10">
        <v>0.52083333333333337</v>
      </c>
      <c r="C27" s="8">
        <v>75536</v>
      </c>
      <c r="D27" s="8">
        <v>72900</v>
      </c>
      <c r="E27" s="8">
        <v>73700</v>
      </c>
      <c r="F27" s="8">
        <v>391</v>
      </c>
      <c r="G27" s="8">
        <v>933</v>
      </c>
      <c r="H27" s="8">
        <v>7630</v>
      </c>
      <c r="I27" s="8">
        <v>57468</v>
      </c>
      <c r="J27" s="8">
        <v>4444</v>
      </c>
      <c r="K27" s="8">
        <v>1901</v>
      </c>
      <c r="L27" s="8">
        <v>12231</v>
      </c>
      <c r="M27" s="8">
        <v>-29</v>
      </c>
      <c r="N27" s="8">
        <v>1166</v>
      </c>
    </row>
    <row r="28" spans="1:14" x14ac:dyDescent="0.25">
      <c r="A28" s="9">
        <v>43132</v>
      </c>
      <c r="B28" s="10">
        <v>0.54166666666666663</v>
      </c>
      <c r="C28" s="8">
        <v>75621</v>
      </c>
      <c r="D28" s="8">
        <v>74300</v>
      </c>
      <c r="E28" s="8">
        <v>75300</v>
      </c>
      <c r="F28" s="8">
        <v>391</v>
      </c>
      <c r="G28" s="8">
        <v>954</v>
      </c>
      <c r="H28" s="8">
        <v>7708</v>
      </c>
      <c r="I28" s="8">
        <v>57454</v>
      </c>
      <c r="J28" s="8">
        <v>4344</v>
      </c>
      <c r="K28" s="8">
        <v>1767</v>
      </c>
      <c r="L28" s="8">
        <v>12338</v>
      </c>
      <c r="M28" s="8">
        <v>-29</v>
      </c>
      <c r="N28" s="8">
        <v>1180</v>
      </c>
    </row>
    <row r="29" spans="1:14" x14ac:dyDescent="0.25">
      <c r="A29" s="9">
        <v>43132</v>
      </c>
      <c r="B29" s="10">
        <v>0.5625</v>
      </c>
      <c r="C29" s="8">
        <v>74549</v>
      </c>
      <c r="D29" s="8">
        <v>72400</v>
      </c>
      <c r="E29" s="8">
        <v>73300</v>
      </c>
      <c r="F29" s="8">
        <v>390</v>
      </c>
      <c r="G29" s="8">
        <v>953</v>
      </c>
      <c r="H29" s="8">
        <v>8122</v>
      </c>
      <c r="I29" s="8">
        <v>57461</v>
      </c>
      <c r="J29" s="8">
        <v>4097</v>
      </c>
      <c r="K29" s="8">
        <v>1809</v>
      </c>
      <c r="L29" s="8">
        <v>11865</v>
      </c>
      <c r="M29" s="8">
        <v>-29</v>
      </c>
      <c r="N29" s="8">
        <v>1180</v>
      </c>
    </row>
    <row r="30" spans="1:14" x14ac:dyDescent="0.25">
      <c r="A30" s="9">
        <v>43132</v>
      </c>
      <c r="B30" s="10">
        <v>0.58333333333333337</v>
      </c>
      <c r="C30" s="8">
        <v>73741</v>
      </c>
      <c r="D30" s="8">
        <v>71900</v>
      </c>
      <c r="E30" s="8">
        <v>72600</v>
      </c>
      <c r="F30" s="8">
        <v>390</v>
      </c>
      <c r="G30" s="8">
        <v>944</v>
      </c>
      <c r="H30" s="8">
        <v>8150</v>
      </c>
      <c r="I30" s="8">
        <v>57447</v>
      </c>
      <c r="J30" s="8">
        <v>3857</v>
      </c>
      <c r="K30" s="8">
        <v>1910</v>
      </c>
      <c r="L30" s="8">
        <v>11398</v>
      </c>
      <c r="M30" s="8">
        <v>-29</v>
      </c>
      <c r="N30" s="8">
        <v>1184</v>
      </c>
    </row>
    <row r="31" spans="1:14" x14ac:dyDescent="0.25">
      <c r="A31" s="9">
        <v>43132</v>
      </c>
      <c r="B31" s="10">
        <v>0.60416666666666663</v>
      </c>
      <c r="C31" s="8">
        <v>72976</v>
      </c>
      <c r="D31" s="8">
        <v>72200</v>
      </c>
      <c r="E31" s="8">
        <v>72800</v>
      </c>
      <c r="F31" s="8">
        <v>389</v>
      </c>
      <c r="G31" s="8">
        <v>950</v>
      </c>
      <c r="H31" s="8">
        <v>8164</v>
      </c>
      <c r="I31" s="8">
        <v>57492</v>
      </c>
      <c r="J31" s="8">
        <v>3668</v>
      </c>
      <c r="K31" s="8">
        <v>1727</v>
      </c>
      <c r="L31" s="8">
        <v>11024</v>
      </c>
      <c r="M31" s="8">
        <v>-29</v>
      </c>
      <c r="N31" s="8">
        <v>1173</v>
      </c>
    </row>
    <row r="32" spans="1:14" x14ac:dyDescent="0.25">
      <c r="A32" s="9">
        <v>43132</v>
      </c>
      <c r="B32" s="10">
        <v>0.625</v>
      </c>
      <c r="C32" s="8">
        <v>71488</v>
      </c>
      <c r="D32" s="8">
        <v>69900</v>
      </c>
      <c r="E32" s="8">
        <v>70300</v>
      </c>
      <c r="F32" s="8">
        <v>389</v>
      </c>
      <c r="G32" s="8">
        <v>936</v>
      </c>
      <c r="H32" s="8">
        <v>8182</v>
      </c>
      <c r="I32" s="8">
        <v>57472</v>
      </c>
      <c r="J32" s="8">
        <v>3690</v>
      </c>
      <c r="K32" s="8">
        <v>1701</v>
      </c>
      <c r="L32" s="8">
        <v>10062</v>
      </c>
      <c r="M32" s="8">
        <v>-29</v>
      </c>
      <c r="N32" s="8">
        <v>1182</v>
      </c>
    </row>
    <row r="33" spans="1:14" x14ac:dyDescent="0.25">
      <c r="A33" s="9">
        <v>43132</v>
      </c>
      <c r="B33" s="10">
        <v>0.64583333333333337</v>
      </c>
      <c r="C33" s="8">
        <v>70798</v>
      </c>
      <c r="D33" s="8">
        <v>69300</v>
      </c>
      <c r="E33" s="8">
        <v>69600</v>
      </c>
      <c r="F33" s="8">
        <v>394</v>
      </c>
      <c r="G33" s="8">
        <v>911</v>
      </c>
      <c r="H33" s="8">
        <v>8178</v>
      </c>
      <c r="I33" s="8">
        <v>57466</v>
      </c>
      <c r="J33" s="8">
        <v>3445</v>
      </c>
      <c r="K33" s="8">
        <v>1465</v>
      </c>
      <c r="L33" s="8">
        <v>10011</v>
      </c>
      <c r="M33" s="8">
        <v>-29</v>
      </c>
      <c r="N33" s="8">
        <v>1199</v>
      </c>
    </row>
    <row r="34" spans="1:14" x14ac:dyDescent="0.25">
      <c r="A34" s="9">
        <v>43132</v>
      </c>
      <c r="B34" s="10">
        <v>0.66666666666666663</v>
      </c>
      <c r="C34" s="8">
        <v>70157</v>
      </c>
      <c r="D34" s="8">
        <v>68900</v>
      </c>
      <c r="E34" s="8">
        <v>69000</v>
      </c>
      <c r="F34" s="8">
        <v>388</v>
      </c>
      <c r="G34" s="8">
        <v>874</v>
      </c>
      <c r="H34" s="8">
        <v>8134</v>
      </c>
      <c r="I34" s="8">
        <v>57444</v>
      </c>
      <c r="J34" s="8">
        <v>3326</v>
      </c>
      <c r="K34" s="8">
        <v>1157</v>
      </c>
      <c r="L34" s="8">
        <v>9756</v>
      </c>
      <c r="M34" s="8">
        <v>-29</v>
      </c>
      <c r="N34" s="8">
        <v>1187</v>
      </c>
    </row>
    <row r="35" spans="1:14" x14ac:dyDescent="0.25">
      <c r="A35" s="9">
        <v>43132</v>
      </c>
      <c r="B35" s="10">
        <v>0.6875</v>
      </c>
      <c r="C35" s="8">
        <v>69847</v>
      </c>
      <c r="D35" s="8">
        <v>68700</v>
      </c>
      <c r="E35" s="8">
        <v>68700</v>
      </c>
      <c r="F35" s="8">
        <v>389</v>
      </c>
      <c r="G35" s="8">
        <v>884</v>
      </c>
      <c r="H35" s="8">
        <v>8153</v>
      </c>
      <c r="I35" s="8">
        <v>57463</v>
      </c>
      <c r="J35" s="8">
        <v>3083</v>
      </c>
      <c r="K35" s="8">
        <v>894</v>
      </c>
      <c r="L35" s="8">
        <v>9913</v>
      </c>
      <c r="M35" s="8">
        <v>-29</v>
      </c>
      <c r="N35" s="8">
        <v>1195</v>
      </c>
    </row>
    <row r="36" spans="1:14" x14ac:dyDescent="0.25">
      <c r="A36" s="9">
        <v>43132</v>
      </c>
      <c r="B36" s="10">
        <v>0.70833333333333337</v>
      </c>
      <c r="C36" s="8">
        <v>69853</v>
      </c>
      <c r="D36" s="8">
        <v>68700</v>
      </c>
      <c r="E36" s="8">
        <v>68700</v>
      </c>
      <c r="F36" s="8">
        <v>389</v>
      </c>
      <c r="G36" s="8">
        <v>947</v>
      </c>
      <c r="H36" s="8">
        <v>8240</v>
      </c>
      <c r="I36" s="8">
        <v>57418</v>
      </c>
      <c r="J36" s="8">
        <v>2883</v>
      </c>
      <c r="K36" s="8">
        <v>525</v>
      </c>
      <c r="L36" s="8">
        <v>10226</v>
      </c>
      <c r="M36" s="8">
        <v>-29</v>
      </c>
      <c r="N36" s="8">
        <v>1195</v>
      </c>
    </row>
    <row r="37" spans="1:14" x14ac:dyDescent="0.25">
      <c r="A37" s="9">
        <v>43132</v>
      </c>
      <c r="B37" s="10">
        <v>0.72916666666666663</v>
      </c>
      <c r="C37" s="8">
        <v>70675</v>
      </c>
      <c r="D37" s="8">
        <v>69900</v>
      </c>
      <c r="E37" s="8">
        <v>70000</v>
      </c>
      <c r="F37" s="8">
        <v>390</v>
      </c>
      <c r="G37" s="8">
        <v>976</v>
      </c>
      <c r="H37" s="8">
        <v>8077</v>
      </c>
      <c r="I37" s="8">
        <v>57428</v>
      </c>
      <c r="J37" s="8">
        <v>2627</v>
      </c>
      <c r="K37" s="8">
        <v>185</v>
      </c>
      <c r="L37" s="8">
        <v>10617</v>
      </c>
      <c r="M37" s="8">
        <v>-28</v>
      </c>
      <c r="N37" s="8">
        <v>1200</v>
      </c>
    </row>
    <row r="38" spans="1:14" x14ac:dyDescent="0.25">
      <c r="A38" s="9">
        <v>43132</v>
      </c>
      <c r="B38" s="10">
        <v>0.75</v>
      </c>
      <c r="C38" s="8">
        <v>73419</v>
      </c>
      <c r="D38" s="8">
        <v>72000</v>
      </c>
      <c r="E38" s="8">
        <v>72100</v>
      </c>
      <c r="F38" s="8">
        <v>390</v>
      </c>
      <c r="G38" s="8">
        <v>1160</v>
      </c>
      <c r="H38" s="8">
        <v>8306</v>
      </c>
      <c r="I38" s="8">
        <v>57523</v>
      </c>
      <c r="J38" s="8">
        <v>2618</v>
      </c>
      <c r="K38" s="8">
        <v>18</v>
      </c>
      <c r="L38" s="8">
        <v>12912</v>
      </c>
      <c r="M38" s="8">
        <v>-28</v>
      </c>
      <c r="N38" s="8">
        <v>1204</v>
      </c>
    </row>
    <row r="39" spans="1:14" x14ac:dyDescent="0.25">
      <c r="A39" s="9">
        <v>43132</v>
      </c>
      <c r="B39" s="10">
        <v>0.77083333333333337</v>
      </c>
      <c r="C39" s="8">
        <v>77178</v>
      </c>
      <c r="D39" s="8">
        <v>75000</v>
      </c>
      <c r="E39" s="8">
        <v>75200</v>
      </c>
      <c r="F39" s="8">
        <v>392</v>
      </c>
      <c r="G39" s="8">
        <v>1137</v>
      </c>
      <c r="H39" s="8">
        <v>8288</v>
      </c>
      <c r="I39" s="8">
        <v>57506</v>
      </c>
      <c r="J39" s="8">
        <v>2605</v>
      </c>
      <c r="K39" s="8">
        <v>-1</v>
      </c>
      <c r="L39" s="8">
        <v>14702</v>
      </c>
      <c r="M39" s="8">
        <v>-29</v>
      </c>
      <c r="N39" s="8">
        <v>1194</v>
      </c>
    </row>
    <row r="40" spans="1:14" x14ac:dyDescent="0.25">
      <c r="A40" s="9">
        <v>43132</v>
      </c>
      <c r="B40" s="10">
        <v>0.79166666666666663</v>
      </c>
      <c r="C40" s="8">
        <v>79753</v>
      </c>
      <c r="D40" s="8">
        <v>77400</v>
      </c>
      <c r="E40" s="8">
        <v>77600</v>
      </c>
      <c r="F40" s="8">
        <v>393</v>
      </c>
      <c r="G40" s="8">
        <v>1168</v>
      </c>
      <c r="H40" s="8">
        <v>8405</v>
      </c>
      <c r="I40" s="8">
        <v>57504</v>
      </c>
      <c r="J40" s="8">
        <v>2608</v>
      </c>
      <c r="K40" s="8">
        <v>-1</v>
      </c>
      <c r="L40" s="8">
        <v>17158</v>
      </c>
      <c r="M40" s="8">
        <v>-29</v>
      </c>
      <c r="N40" s="8">
        <v>1192</v>
      </c>
    </row>
    <row r="41" spans="1:14" x14ac:dyDescent="0.25">
      <c r="A41" s="9">
        <v>43132</v>
      </c>
      <c r="B41" s="10">
        <v>0.8125</v>
      </c>
      <c r="C41" s="8">
        <v>79228</v>
      </c>
      <c r="D41" s="8">
        <v>76200</v>
      </c>
      <c r="E41" s="8">
        <v>76500</v>
      </c>
      <c r="F41" s="8">
        <v>393</v>
      </c>
      <c r="G41" s="8">
        <v>1122</v>
      </c>
      <c r="H41" s="8">
        <v>8401</v>
      </c>
      <c r="I41" s="8">
        <v>57456</v>
      </c>
      <c r="J41" s="8">
        <v>2776</v>
      </c>
      <c r="K41" s="8">
        <v>-1</v>
      </c>
      <c r="L41" s="8">
        <v>16075</v>
      </c>
      <c r="M41" s="8">
        <v>-29</v>
      </c>
      <c r="N41" s="8">
        <v>1195</v>
      </c>
    </row>
    <row r="42" spans="1:14" x14ac:dyDescent="0.25">
      <c r="A42" s="9">
        <v>43132</v>
      </c>
      <c r="B42" s="10">
        <v>0.83333333333333337</v>
      </c>
      <c r="C42" s="8">
        <v>77239</v>
      </c>
      <c r="D42" s="8">
        <v>74100</v>
      </c>
      <c r="E42" s="8">
        <v>74400</v>
      </c>
      <c r="F42" s="8">
        <v>394</v>
      </c>
      <c r="G42" s="8">
        <v>1131</v>
      </c>
      <c r="H42" s="8">
        <v>8349</v>
      </c>
      <c r="I42" s="8">
        <v>57385</v>
      </c>
      <c r="J42" s="8">
        <v>2929</v>
      </c>
      <c r="K42" s="8">
        <v>-2</v>
      </c>
      <c r="L42" s="8">
        <v>13697</v>
      </c>
      <c r="M42" s="8">
        <v>-29</v>
      </c>
      <c r="N42" s="8">
        <v>1208</v>
      </c>
    </row>
    <row r="43" spans="1:14" x14ac:dyDescent="0.25">
      <c r="A43" s="9">
        <v>43132</v>
      </c>
      <c r="B43" s="10">
        <v>0.85416666666666663</v>
      </c>
      <c r="C43" s="8">
        <v>74949</v>
      </c>
      <c r="D43" s="8">
        <v>71600</v>
      </c>
      <c r="E43" s="8">
        <v>72000</v>
      </c>
      <c r="F43" s="8">
        <v>391</v>
      </c>
      <c r="G43" s="8">
        <v>1177</v>
      </c>
      <c r="H43" s="8">
        <v>8323</v>
      </c>
      <c r="I43" s="8">
        <v>57524</v>
      </c>
      <c r="J43" s="8">
        <v>2983</v>
      </c>
      <c r="K43" s="8">
        <v>-2</v>
      </c>
      <c r="L43" s="8">
        <v>11777</v>
      </c>
      <c r="M43" s="8">
        <v>-29</v>
      </c>
      <c r="N43" s="8">
        <v>1219</v>
      </c>
    </row>
    <row r="44" spans="1:14" x14ac:dyDescent="0.25">
      <c r="A44" s="9">
        <v>43132</v>
      </c>
      <c r="B44" s="10">
        <v>0.875</v>
      </c>
      <c r="C44" s="8">
        <v>72695</v>
      </c>
      <c r="D44" s="8">
        <v>69500</v>
      </c>
      <c r="E44" s="8">
        <v>70000</v>
      </c>
      <c r="F44" s="8">
        <v>392</v>
      </c>
      <c r="G44" s="8">
        <v>1088</v>
      </c>
      <c r="H44" s="8">
        <v>8163</v>
      </c>
      <c r="I44" s="8">
        <v>57391</v>
      </c>
      <c r="J44" s="8">
        <v>3165</v>
      </c>
      <c r="K44" s="8">
        <v>-2</v>
      </c>
      <c r="L44" s="8">
        <v>10163</v>
      </c>
      <c r="M44" s="8">
        <v>-145</v>
      </c>
      <c r="N44" s="8">
        <v>1219</v>
      </c>
    </row>
    <row r="45" spans="1:14" x14ac:dyDescent="0.25">
      <c r="A45" s="9">
        <v>43132</v>
      </c>
      <c r="B45" s="10">
        <v>0.89583333333333337</v>
      </c>
      <c r="C45" s="8">
        <v>71146</v>
      </c>
      <c r="D45" s="8">
        <v>67800</v>
      </c>
      <c r="E45" s="8">
        <v>68300</v>
      </c>
      <c r="F45" s="8">
        <v>392</v>
      </c>
      <c r="G45" s="8">
        <v>974</v>
      </c>
      <c r="H45" s="8">
        <v>7183</v>
      </c>
      <c r="I45" s="8">
        <v>57494</v>
      </c>
      <c r="J45" s="8">
        <v>3306</v>
      </c>
      <c r="K45" s="8">
        <v>-2</v>
      </c>
      <c r="L45" s="8">
        <v>9920</v>
      </c>
      <c r="M45" s="8">
        <v>-654</v>
      </c>
      <c r="N45" s="8">
        <v>1212</v>
      </c>
    </row>
    <row r="46" spans="1:14" x14ac:dyDescent="0.25">
      <c r="A46" s="9">
        <v>43132</v>
      </c>
      <c r="B46" s="10">
        <v>0.91666666666666663</v>
      </c>
      <c r="C46" s="8">
        <v>69528</v>
      </c>
      <c r="D46" s="8">
        <v>66400</v>
      </c>
      <c r="E46" s="8">
        <v>67000</v>
      </c>
      <c r="F46" s="8">
        <v>391</v>
      </c>
      <c r="G46" s="8">
        <v>764</v>
      </c>
      <c r="H46" s="8">
        <v>6085</v>
      </c>
      <c r="I46" s="8">
        <v>57340</v>
      </c>
      <c r="J46" s="8">
        <v>3524</v>
      </c>
      <c r="K46" s="8">
        <v>-2</v>
      </c>
      <c r="L46" s="8">
        <v>9447</v>
      </c>
      <c r="M46" s="8">
        <v>-1100</v>
      </c>
      <c r="N46" s="8">
        <v>1218</v>
      </c>
    </row>
    <row r="47" spans="1:14" x14ac:dyDescent="0.25">
      <c r="A47" s="9">
        <v>43132</v>
      </c>
      <c r="B47" s="10">
        <v>0.9375</v>
      </c>
      <c r="C47" s="8">
        <v>69622</v>
      </c>
      <c r="D47" s="8">
        <v>67100</v>
      </c>
      <c r="E47" s="8">
        <v>67700</v>
      </c>
      <c r="F47" s="8">
        <v>390</v>
      </c>
      <c r="G47" s="8">
        <v>742</v>
      </c>
      <c r="H47" s="8">
        <v>5648</v>
      </c>
      <c r="I47" s="8">
        <v>57358</v>
      </c>
      <c r="J47" s="8">
        <v>3548</v>
      </c>
      <c r="K47" s="8">
        <v>-2</v>
      </c>
      <c r="L47" s="8">
        <v>9262</v>
      </c>
      <c r="M47" s="8">
        <v>-1098</v>
      </c>
      <c r="N47" s="8">
        <v>1222</v>
      </c>
    </row>
    <row r="48" spans="1:14" x14ac:dyDescent="0.25">
      <c r="A48" s="9">
        <v>43132</v>
      </c>
      <c r="B48" s="10">
        <v>0.95833333333333337</v>
      </c>
      <c r="C48" s="8">
        <v>72355</v>
      </c>
      <c r="D48" s="8">
        <v>70200</v>
      </c>
      <c r="E48" s="8">
        <v>70900</v>
      </c>
      <c r="F48" s="8">
        <v>389</v>
      </c>
      <c r="G48" s="8">
        <v>812</v>
      </c>
      <c r="H48" s="8">
        <v>5901</v>
      </c>
      <c r="I48" s="8">
        <v>57502</v>
      </c>
      <c r="J48" s="8">
        <v>3591</v>
      </c>
      <c r="K48" s="8">
        <v>-2</v>
      </c>
      <c r="L48" s="8">
        <v>10164</v>
      </c>
      <c r="M48" s="8">
        <v>-447</v>
      </c>
      <c r="N48" s="8">
        <v>1214</v>
      </c>
    </row>
    <row r="49" spans="1:14" x14ac:dyDescent="0.25">
      <c r="A49" s="9">
        <v>43132</v>
      </c>
      <c r="B49" s="10">
        <v>0.97916666666666663</v>
      </c>
      <c r="C49" s="8">
        <v>71527</v>
      </c>
      <c r="D49" s="8">
        <v>70000</v>
      </c>
      <c r="E49" s="8">
        <v>70700</v>
      </c>
      <c r="F49" s="8">
        <v>388</v>
      </c>
      <c r="G49" s="8">
        <v>845</v>
      </c>
      <c r="H49" s="8">
        <v>5418</v>
      </c>
      <c r="I49" s="8">
        <v>57322</v>
      </c>
      <c r="J49" s="8">
        <v>3551</v>
      </c>
      <c r="K49" s="8">
        <v>-2</v>
      </c>
      <c r="L49" s="8">
        <v>9363</v>
      </c>
      <c r="M49" s="8">
        <v>-446</v>
      </c>
      <c r="N49" s="8">
        <v>1223</v>
      </c>
    </row>
    <row r="50" spans="1:14" x14ac:dyDescent="0.25">
      <c r="A50" s="9">
        <v>43133</v>
      </c>
      <c r="B50" s="10">
        <v>0</v>
      </c>
      <c r="C50" s="8">
        <v>71386</v>
      </c>
      <c r="D50" s="8">
        <v>69300</v>
      </c>
      <c r="E50" s="8">
        <v>69800</v>
      </c>
      <c r="F50" s="8">
        <v>387</v>
      </c>
      <c r="G50" s="8">
        <v>1063</v>
      </c>
      <c r="H50" s="8">
        <v>5412</v>
      </c>
      <c r="I50" s="8">
        <v>57267</v>
      </c>
      <c r="J50" s="8">
        <v>3513</v>
      </c>
      <c r="K50" s="8">
        <v>-2</v>
      </c>
      <c r="L50" s="8">
        <v>8937</v>
      </c>
      <c r="M50" s="8">
        <v>-508</v>
      </c>
      <c r="N50" s="8">
        <v>1229</v>
      </c>
    </row>
    <row r="51" spans="1:14" x14ac:dyDescent="0.25">
      <c r="A51" s="9">
        <v>43133</v>
      </c>
      <c r="B51" s="10">
        <v>2.0833333333333332E-2</v>
      </c>
      <c r="C51" s="8">
        <v>69949</v>
      </c>
      <c r="D51" s="8">
        <v>67400</v>
      </c>
      <c r="E51" s="8">
        <v>68300</v>
      </c>
      <c r="F51" s="8">
        <v>386</v>
      </c>
      <c r="G51" s="8">
        <v>1177</v>
      </c>
      <c r="H51" s="8">
        <v>4038</v>
      </c>
      <c r="I51" s="8">
        <v>57422</v>
      </c>
      <c r="J51" s="8">
        <v>3462</v>
      </c>
      <c r="K51" s="8">
        <v>-2</v>
      </c>
      <c r="L51" s="8">
        <v>9074</v>
      </c>
      <c r="M51" s="8">
        <v>-1428</v>
      </c>
      <c r="N51" s="8">
        <v>1226</v>
      </c>
    </row>
    <row r="52" spans="1:14" x14ac:dyDescent="0.25">
      <c r="A52" s="9">
        <v>43133</v>
      </c>
      <c r="B52" s="10">
        <v>4.1666666666666664E-2</v>
      </c>
      <c r="C52" s="8">
        <v>67164</v>
      </c>
      <c r="D52" s="8">
        <v>65100</v>
      </c>
      <c r="E52" s="8">
        <v>65500</v>
      </c>
      <c r="F52" s="8">
        <v>387</v>
      </c>
      <c r="G52" s="8">
        <v>1126</v>
      </c>
      <c r="H52" s="8">
        <v>3685</v>
      </c>
      <c r="I52" s="8">
        <v>56652</v>
      </c>
      <c r="J52" s="8">
        <v>3422</v>
      </c>
      <c r="K52" s="8">
        <v>-2</v>
      </c>
      <c r="L52" s="8">
        <v>8930</v>
      </c>
      <c r="M52" s="8">
        <v>-2866</v>
      </c>
      <c r="N52" s="8">
        <v>1230</v>
      </c>
    </row>
    <row r="53" spans="1:14" x14ac:dyDescent="0.25">
      <c r="A53" s="9">
        <v>43133</v>
      </c>
      <c r="B53" s="10">
        <v>6.25E-2</v>
      </c>
      <c r="C53" s="8">
        <v>66871</v>
      </c>
      <c r="D53" s="8">
        <v>66000</v>
      </c>
      <c r="E53" s="8">
        <v>66400</v>
      </c>
      <c r="F53" s="8">
        <v>386</v>
      </c>
      <c r="G53" s="8">
        <v>820</v>
      </c>
      <c r="H53" s="8">
        <v>3513</v>
      </c>
      <c r="I53" s="8">
        <v>56709</v>
      </c>
      <c r="J53" s="8">
        <v>3406</v>
      </c>
      <c r="K53" s="8">
        <v>-2</v>
      </c>
      <c r="L53" s="8">
        <v>8703</v>
      </c>
      <c r="M53" s="8">
        <v>-3056</v>
      </c>
      <c r="N53" s="8">
        <v>1232</v>
      </c>
    </row>
    <row r="54" spans="1:14" x14ac:dyDescent="0.25">
      <c r="A54" s="9">
        <v>43133</v>
      </c>
      <c r="B54" s="10">
        <v>8.3333333333333329E-2</v>
      </c>
      <c r="C54" s="8">
        <v>66328</v>
      </c>
      <c r="D54" s="8">
        <v>65600</v>
      </c>
      <c r="E54" s="8">
        <v>66100</v>
      </c>
      <c r="F54" s="8">
        <v>385</v>
      </c>
      <c r="G54" s="8">
        <v>779</v>
      </c>
      <c r="H54" s="8">
        <v>3505</v>
      </c>
      <c r="I54" s="8">
        <v>56587</v>
      </c>
      <c r="J54" s="8">
        <v>3445</v>
      </c>
      <c r="K54" s="8">
        <v>-2</v>
      </c>
      <c r="L54" s="8">
        <v>8616</v>
      </c>
      <c r="M54" s="8">
        <v>-3210</v>
      </c>
      <c r="N54" s="8">
        <v>1237</v>
      </c>
    </row>
    <row r="55" spans="1:14" x14ac:dyDescent="0.25">
      <c r="A55" s="9">
        <v>43133</v>
      </c>
      <c r="B55" s="10">
        <v>0.10416666666666667</v>
      </c>
      <c r="C55" s="8">
        <v>65931</v>
      </c>
      <c r="D55" s="8">
        <v>64200</v>
      </c>
      <c r="E55" s="8">
        <v>64500</v>
      </c>
      <c r="F55" s="8">
        <v>385</v>
      </c>
      <c r="G55" s="8">
        <v>795</v>
      </c>
      <c r="H55" s="8">
        <v>3515</v>
      </c>
      <c r="I55" s="8">
        <v>56627</v>
      </c>
      <c r="J55" s="8">
        <v>3407</v>
      </c>
      <c r="K55" s="8">
        <v>-2</v>
      </c>
      <c r="L55" s="8">
        <v>8359</v>
      </c>
      <c r="M55" s="8">
        <v>-3258</v>
      </c>
      <c r="N55" s="8">
        <v>1242</v>
      </c>
    </row>
    <row r="56" spans="1:14" x14ac:dyDescent="0.25">
      <c r="A56" s="9">
        <v>43133</v>
      </c>
      <c r="B56" s="10">
        <v>0.125</v>
      </c>
      <c r="C56" s="8">
        <v>64076</v>
      </c>
      <c r="D56" s="8">
        <v>62400</v>
      </c>
      <c r="E56" s="8">
        <v>62700</v>
      </c>
      <c r="F56" s="8">
        <v>386</v>
      </c>
      <c r="G56" s="8">
        <v>709</v>
      </c>
      <c r="H56" s="8">
        <v>3491</v>
      </c>
      <c r="I56" s="8">
        <v>56044</v>
      </c>
      <c r="J56" s="8">
        <v>3392</v>
      </c>
      <c r="K56" s="8">
        <v>-2</v>
      </c>
      <c r="L56" s="8">
        <v>8040</v>
      </c>
      <c r="M56" s="8">
        <v>-3606</v>
      </c>
      <c r="N56" s="8">
        <v>1243</v>
      </c>
    </row>
    <row r="57" spans="1:14" x14ac:dyDescent="0.25">
      <c r="A57" s="9">
        <v>43133</v>
      </c>
      <c r="B57" s="10">
        <v>0.14583333333333334</v>
      </c>
      <c r="C57" s="8">
        <v>63295</v>
      </c>
      <c r="D57" s="8">
        <v>61500</v>
      </c>
      <c r="E57" s="8">
        <v>61900</v>
      </c>
      <c r="F57" s="8">
        <v>385</v>
      </c>
      <c r="G57" s="8">
        <v>759</v>
      </c>
      <c r="H57" s="8">
        <v>3309</v>
      </c>
      <c r="I57" s="8">
        <v>55876</v>
      </c>
      <c r="J57" s="8">
        <v>3396</v>
      </c>
      <c r="K57" s="8">
        <v>-2</v>
      </c>
      <c r="L57" s="8">
        <v>7949</v>
      </c>
      <c r="M57" s="8">
        <v>-3604</v>
      </c>
      <c r="N57" s="8">
        <v>1237</v>
      </c>
    </row>
    <row r="58" spans="1:14" x14ac:dyDescent="0.25">
      <c r="A58" s="9">
        <v>43133</v>
      </c>
      <c r="B58" s="10">
        <v>0.16666666666666666</v>
      </c>
      <c r="C58" s="8">
        <v>62370</v>
      </c>
      <c r="D58" s="8">
        <v>60500</v>
      </c>
      <c r="E58" s="8">
        <v>61000</v>
      </c>
      <c r="F58" s="8">
        <v>386</v>
      </c>
      <c r="G58" s="8">
        <v>705</v>
      </c>
      <c r="H58" s="8">
        <v>3308</v>
      </c>
      <c r="I58" s="8">
        <v>55577</v>
      </c>
      <c r="J58" s="8">
        <v>3420</v>
      </c>
      <c r="K58" s="8">
        <v>-2</v>
      </c>
      <c r="L58" s="8">
        <v>7603</v>
      </c>
      <c r="M58" s="8">
        <v>-3617</v>
      </c>
      <c r="N58" s="8">
        <v>1238</v>
      </c>
    </row>
    <row r="59" spans="1:14" x14ac:dyDescent="0.25">
      <c r="A59" s="9">
        <v>43133</v>
      </c>
      <c r="B59" s="10">
        <v>0.1875</v>
      </c>
      <c r="C59" s="8">
        <v>62473</v>
      </c>
      <c r="D59" s="8">
        <v>60500</v>
      </c>
      <c r="E59" s="8">
        <v>61100</v>
      </c>
      <c r="F59" s="8">
        <v>385</v>
      </c>
      <c r="G59" s="8">
        <v>722</v>
      </c>
      <c r="H59" s="8">
        <v>3310</v>
      </c>
      <c r="I59" s="8">
        <v>56135</v>
      </c>
      <c r="J59" s="8">
        <v>3489</v>
      </c>
      <c r="K59" s="8">
        <v>-2</v>
      </c>
      <c r="L59" s="8">
        <v>7690</v>
      </c>
      <c r="M59" s="8">
        <v>-3608</v>
      </c>
      <c r="N59" s="8">
        <v>1235</v>
      </c>
    </row>
    <row r="60" spans="1:14" x14ac:dyDescent="0.25">
      <c r="A60" s="9">
        <v>43133</v>
      </c>
      <c r="B60" s="10">
        <v>0.20833333333333334</v>
      </c>
      <c r="C60" s="8">
        <v>62855</v>
      </c>
      <c r="D60" s="8">
        <v>61500</v>
      </c>
      <c r="E60" s="8">
        <v>62100</v>
      </c>
      <c r="F60" s="8">
        <v>385</v>
      </c>
      <c r="G60" s="8">
        <v>712</v>
      </c>
      <c r="H60" s="8">
        <v>3332</v>
      </c>
      <c r="I60" s="8">
        <v>56851</v>
      </c>
      <c r="J60" s="8">
        <v>3420</v>
      </c>
      <c r="K60" s="8">
        <v>-2</v>
      </c>
      <c r="L60" s="8">
        <v>7746</v>
      </c>
      <c r="M60" s="8">
        <v>-3590</v>
      </c>
      <c r="N60" s="8">
        <v>1239</v>
      </c>
    </row>
    <row r="61" spans="1:14" x14ac:dyDescent="0.25">
      <c r="A61" s="9">
        <v>43133</v>
      </c>
      <c r="B61" s="10">
        <v>0.22916666666666666</v>
      </c>
      <c r="C61" s="8">
        <v>65007</v>
      </c>
      <c r="D61" s="8">
        <v>63300</v>
      </c>
      <c r="E61" s="8">
        <v>63900</v>
      </c>
      <c r="F61" s="8">
        <v>384</v>
      </c>
      <c r="G61" s="8">
        <v>730</v>
      </c>
      <c r="H61" s="8">
        <v>3560</v>
      </c>
      <c r="I61" s="8">
        <v>57031</v>
      </c>
      <c r="J61" s="8">
        <v>3362</v>
      </c>
      <c r="K61" s="8">
        <v>-2</v>
      </c>
      <c r="L61" s="8">
        <v>7839</v>
      </c>
      <c r="M61" s="8">
        <v>-3587</v>
      </c>
      <c r="N61" s="8">
        <v>1233</v>
      </c>
    </row>
    <row r="62" spans="1:14" x14ac:dyDescent="0.25">
      <c r="A62" s="9">
        <v>43133</v>
      </c>
      <c r="B62" s="10">
        <v>0.25</v>
      </c>
      <c r="C62" s="8">
        <v>66834</v>
      </c>
      <c r="D62" s="8">
        <v>65400</v>
      </c>
      <c r="E62" s="8">
        <v>66000</v>
      </c>
      <c r="F62" s="8">
        <v>387</v>
      </c>
      <c r="G62" s="8">
        <v>791</v>
      </c>
      <c r="H62" s="8">
        <v>3677</v>
      </c>
      <c r="I62" s="8">
        <v>57410</v>
      </c>
      <c r="J62" s="8">
        <v>3383</v>
      </c>
      <c r="K62" s="8">
        <v>-2</v>
      </c>
      <c r="L62" s="8">
        <v>8666</v>
      </c>
      <c r="M62" s="8">
        <v>-3212</v>
      </c>
      <c r="N62" s="8">
        <v>1226</v>
      </c>
    </row>
    <row r="63" spans="1:14" x14ac:dyDescent="0.25">
      <c r="A63" s="9">
        <v>43133</v>
      </c>
      <c r="B63" s="10">
        <v>0.27083333333333331</v>
      </c>
      <c r="C63" s="8">
        <v>70777</v>
      </c>
      <c r="D63" s="8">
        <v>69100</v>
      </c>
      <c r="E63" s="8">
        <v>69900</v>
      </c>
      <c r="F63" s="8">
        <v>389</v>
      </c>
      <c r="G63" s="8">
        <v>756</v>
      </c>
      <c r="H63" s="8">
        <v>4501</v>
      </c>
      <c r="I63" s="8">
        <v>56928</v>
      </c>
      <c r="J63" s="8">
        <v>3438</v>
      </c>
      <c r="K63" s="8">
        <v>-2</v>
      </c>
      <c r="L63" s="8">
        <v>9241</v>
      </c>
      <c r="M63" s="8">
        <v>-29</v>
      </c>
      <c r="N63" s="8">
        <v>1226</v>
      </c>
    </row>
    <row r="64" spans="1:14" x14ac:dyDescent="0.25">
      <c r="A64" s="9">
        <v>43133</v>
      </c>
      <c r="B64" s="10">
        <v>0.29166666666666669</v>
      </c>
      <c r="C64" s="8">
        <v>74426</v>
      </c>
      <c r="D64" s="8">
        <v>73000</v>
      </c>
      <c r="E64" s="8">
        <v>73700</v>
      </c>
      <c r="F64" s="8">
        <v>389</v>
      </c>
      <c r="G64" s="8">
        <v>922</v>
      </c>
      <c r="H64" s="8">
        <v>5626</v>
      </c>
      <c r="I64" s="8">
        <v>57346</v>
      </c>
      <c r="J64" s="8">
        <v>3445</v>
      </c>
      <c r="K64" s="8">
        <v>-2</v>
      </c>
      <c r="L64" s="8">
        <v>11296</v>
      </c>
      <c r="M64" s="8">
        <v>-29</v>
      </c>
      <c r="N64" s="8">
        <v>1216</v>
      </c>
    </row>
    <row r="65" spans="1:14" x14ac:dyDescent="0.25">
      <c r="A65" s="9">
        <v>43133</v>
      </c>
      <c r="B65" s="10">
        <v>0.3125</v>
      </c>
      <c r="C65" s="8">
        <v>78138</v>
      </c>
      <c r="D65" s="8">
        <v>76100</v>
      </c>
      <c r="E65" s="8">
        <v>77200</v>
      </c>
      <c r="F65" s="8">
        <v>390</v>
      </c>
      <c r="G65" s="8">
        <v>1117</v>
      </c>
      <c r="H65" s="8">
        <v>6893</v>
      </c>
      <c r="I65" s="8">
        <v>57610</v>
      </c>
      <c r="J65" s="8">
        <v>3509</v>
      </c>
      <c r="K65" s="8">
        <v>-2</v>
      </c>
      <c r="L65" s="8">
        <v>13313</v>
      </c>
      <c r="M65" s="8">
        <v>-29</v>
      </c>
      <c r="N65" s="8">
        <v>1223</v>
      </c>
    </row>
    <row r="66" spans="1:14" x14ac:dyDescent="0.25">
      <c r="A66" s="9">
        <v>43133</v>
      </c>
      <c r="B66" s="10">
        <v>0.33333333333333331</v>
      </c>
      <c r="C66" s="8">
        <v>79768</v>
      </c>
      <c r="D66" s="8">
        <v>77800</v>
      </c>
      <c r="E66" s="8">
        <v>78400</v>
      </c>
      <c r="F66" s="8">
        <v>388</v>
      </c>
      <c r="G66" s="8">
        <v>1148</v>
      </c>
      <c r="H66" s="8">
        <v>7422</v>
      </c>
      <c r="I66" s="8">
        <v>57633</v>
      </c>
      <c r="J66" s="8">
        <v>3564</v>
      </c>
      <c r="K66" s="8">
        <v>-1</v>
      </c>
      <c r="L66" s="8">
        <v>14236</v>
      </c>
      <c r="M66" s="8">
        <v>-29</v>
      </c>
      <c r="N66" s="8">
        <v>1225</v>
      </c>
    </row>
    <row r="67" spans="1:14" x14ac:dyDescent="0.25">
      <c r="A67" s="9">
        <v>43133</v>
      </c>
      <c r="B67" s="10">
        <v>0.35416666666666669</v>
      </c>
      <c r="C67" s="8">
        <v>79694</v>
      </c>
      <c r="D67" s="8">
        <v>77400</v>
      </c>
      <c r="E67" s="8">
        <v>78300</v>
      </c>
      <c r="F67" s="8">
        <v>390</v>
      </c>
      <c r="G67" s="8">
        <v>1228</v>
      </c>
      <c r="H67" s="8">
        <v>7735</v>
      </c>
      <c r="I67" s="8">
        <v>57662</v>
      </c>
      <c r="J67" s="8">
        <v>3630</v>
      </c>
      <c r="K67" s="8">
        <v>31</v>
      </c>
      <c r="L67" s="8">
        <v>13921</v>
      </c>
      <c r="M67" s="8">
        <v>-29</v>
      </c>
      <c r="N67" s="8">
        <v>1218</v>
      </c>
    </row>
    <row r="68" spans="1:14" x14ac:dyDescent="0.25">
      <c r="A68" s="9">
        <v>43133</v>
      </c>
      <c r="B68" s="10">
        <v>0.375</v>
      </c>
      <c r="C68" s="8">
        <v>79922</v>
      </c>
      <c r="D68" s="8">
        <v>77800</v>
      </c>
      <c r="E68" s="8">
        <v>78500</v>
      </c>
      <c r="F68" s="8">
        <v>390</v>
      </c>
      <c r="G68" s="8">
        <v>1305</v>
      </c>
      <c r="H68" s="8">
        <v>7790</v>
      </c>
      <c r="I68" s="8">
        <v>57690</v>
      </c>
      <c r="J68" s="8">
        <v>3718</v>
      </c>
      <c r="K68" s="8">
        <v>261</v>
      </c>
      <c r="L68" s="8">
        <v>13813</v>
      </c>
      <c r="M68" s="8">
        <v>-29</v>
      </c>
      <c r="N68" s="8">
        <v>1220</v>
      </c>
    </row>
    <row r="69" spans="1:14" x14ac:dyDescent="0.25">
      <c r="A69" s="9">
        <v>43133</v>
      </c>
      <c r="B69" s="10">
        <v>0.39583333333333331</v>
      </c>
      <c r="C69" s="8">
        <v>80065</v>
      </c>
      <c r="D69" s="8">
        <v>78200</v>
      </c>
      <c r="E69" s="8">
        <v>79000</v>
      </c>
      <c r="F69" s="8">
        <v>389</v>
      </c>
      <c r="G69" s="8">
        <v>1375</v>
      </c>
      <c r="H69" s="8">
        <v>7829</v>
      </c>
      <c r="I69" s="8">
        <v>57664</v>
      </c>
      <c r="J69" s="8">
        <v>3657</v>
      </c>
      <c r="K69" s="8">
        <v>724</v>
      </c>
      <c r="L69" s="8">
        <v>14594</v>
      </c>
      <c r="M69" s="8">
        <v>-29</v>
      </c>
      <c r="N69" s="8">
        <v>1217</v>
      </c>
    </row>
    <row r="70" spans="1:14" x14ac:dyDescent="0.25">
      <c r="A70" s="9">
        <v>43133</v>
      </c>
      <c r="B70" s="10">
        <v>0.41666666666666669</v>
      </c>
      <c r="C70" s="8">
        <v>79622</v>
      </c>
      <c r="D70" s="8">
        <v>77900</v>
      </c>
      <c r="E70" s="8">
        <v>78100</v>
      </c>
      <c r="F70" s="8">
        <v>390</v>
      </c>
      <c r="G70" s="8">
        <v>1307</v>
      </c>
      <c r="H70" s="8">
        <v>7813</v>
      </c>
      <c r="I70" s="8">
        <v>57646</v>
      </c>
      <c r="J70" s="8">
        <v>3663</v>
      </c>
      <c r="K70" s="8">
        <v>1327</v>
      </c>
      <c r="L70" s="8">
        <v>13744</v>
      </c>
      <c r="M70" s="8">
        <v>-28</v>
      </c>
      <c r="N70" s="8">
        <v>1202</v>
      </c>
    </row>
    <row r="71" spans="1:14" x14ac:dyDescent="0.25">
      <c r="A71" s="9">
        <v>43133</v>
      </c>
      <c r="B71" s="10">
        <v>0.4375</v>
      </c>
      <c r="C71" s="8">
        <v>79065</v>
      </c>
      <c r="D71" s="8">
        <v>77600</v>
      </c>
      <c r="E71" s="8">
        <v>77500</v>
      </c>
      <c r="F71" s="8">
        <v>394</v>
      </c>
      <c r="G71" s="8">
        <v>1474</v>
      </c>
      <c r="H71" s="8">
        <v>8082</v>
      </c>
      <c r="I71" s="8">
        <v>57695</v>
      </c>
      <c r="J71" s="8">
        <v>3671</v>
      </c>
      <c r="K71" s="8">
        <v>1867</v>
      </c>
      <c r="L71" s="8">
        <v>13338</v>
      </c>
      <c r="M71" s="8">
        <v>-28</v>
      </c>
      <c r="N71" s="8">
        <v>1211</v>
      </c>
    </row>
    <row r="72" spans="1:14" x14ac:dyDescent="0.25">
      <c r="A72" s="9">
        <v>43133</v>
      </c>
      <c r="B72" s="10">
        <v>0.45833333333333331</v>
      </c>
      <c r="C72" s="8">
        <v>78517</v>
      </c>
      <c r="D72" s="8">
        <v>77000</v>
      </c>
      <c r="E72" s="8">
        <v>77000</v>
      </c>
      <c r="F72" s="8">
        <v>390</v>
      </c>
      <c r="G72" s="8">
        <v>1546</v>
      </c>
      <c r="H72" s="8">
        <v>8050</v>
      </c>
      <c r="I72" s="8">
        <v>57669</v>
      </c>
      <c r="J72" s="8">
        <v>3784</v>
      </c>
      <c r="K72" s="8">
        <v>2289</v>
      </c>
      <c r="L72" s="8">
        <v>12006</v>
      </c>
      <c r="M72" s="8">
        <v>-29</v>
      </c>
      <c r="N72" s="8">
        <v>1198</v>
      </c>
    </row>
    <row r="73" spans="1:14" x14ac:dyDescent="0.25">
      <c r="A73" s="9">
        <v>43133</v>
      </c>
      <c r="B73" s="10">
        <v>0.47916666666666669</v>
      </c>
      <c r="C73" s="8">
        <v>78340</v>
      </c>
      <c r="D73" s="8">
        <v>76600</v>
      </c>
      <c r="E73" s="8">
        <v>76700</v>
      </c>
      <c r="F73" s="8">
        <v>388</v>
      </c>
      <c r="G73" s="8">
        <v>1444</v>
      </c>
      <c r="H73" s="8">
        <v>8068</v>
      </c>
      <c r="I73" s="8">
        <v>57662</v>
      </c>
      <c r="J73" s="8">
        <v>3893</v>
      </c>
      <c r="K73" s="8">
        <v>2610</v>
      </c>
      <c r="L73" s="8">
        <v>12140</v>
      </c>
      <c r="M73" s="8">
        <v>-29</v>
      </c>
      <c r="N73" s="8">
        <v>1209</v>
      </c>
    </row>
    <row r="74" spans="1:14" x14ac:dyDescent="0.25">
      <c r="A74" s="9">
        <v>43133</v>
      </c>
      <c r="B74" s="10">
        <v>0.5</v>
      </c>
      <c r="C74" s="8">
        <v>78069</v>
      </c>
      <c r="D74" s="8">
        <v>76600</v>
      </c>
      <c r="E74" s="8">
        <v>76600</v>
      </c>
      <c r="F74" s="8">
        <v>388</v>
      </c>
      <c r="G74" s="8">
        <v>1290</v>
      </c>
      <c r="H74" s="8">
        <v>8012</v>
      </c>
      <c r="I74" s="8">
        <v>57666</v>
      </c>
      <c r="J74" s="8">
        <v>3963</v>
      </c>
      <c r="K74" s="8">
        <v>2733</v>
      </c>
      <c r="L74" s="8">
        <v>11942</v>
      </c>
      <c r="M74" s="8">
        <v>-29</v>
      </c>
      <c r="N74" s="8">
        <v>1231</v>
      </c>
    </row>
    <row r="75" spans="1:14" x14ac:dyDescent="0.25">
      <c r="A75" s="9">
        <v>43133</v>
      </c>
      <c r="B75" s="10">
        <v>0.52083333333333337</v>
      </c>
      <c r="C75" s="8">
        <v>77212</v>
      </c>
      <c r="D75" s="8">
        <v>75600</v>
      </c>
      <c r="E75" s="8">
        <v>75800</v>
      </c>
      <c r="F75" s="8">
        <v>392</v>
      </c>
      <c r="G75" s="8">
        <v>1213</v>
      </c>
      <c r="H75" s="8">
        <v>8216</v>
      </c>
      <c r="I75" s="8">
        <v>57662</v>
      </c>
      <c r="J75" s="8">
        <v>4185</v>
      </c>
      <c r="K75" s="8">
        <v>2897</v>
      </c>
      <c r="L75" s="8">
        <v>11074</v>
      </c>
      <c r="M75" s="8">
        <v>-29</v>
      </c>
      <c r="N75" s="8">
        <v>1237</v>
      </c>
    </row>
    <row r="76" spans="1:14" x14ac:dyDescent="0.25">
      <c r="A76" s="9">
        <v>43133</v>
      </c>
      <c r="B76" s="10">
        <v>0.54166666666666663</v>
      </c>
      <c r="C76" s="8">
        <v>77368</v>
      </c>
      <c r="D76" s="8">
        <v>76600</v>
      </c>
      <c r="E76" s="8">
        <v>76600</v>
      </c>
      <c r="F76" s="8">
        <v>388</v>
      </c>
      <c r="G76" s="8">
        <v>1234</v>
      </c>
      <c r="H76" s="8">
        <v>8246</v>
      </c>
      <c r="I76" s="8">
        <v>57651</v>
      </c>
      <c r="J76" s="8">
        <v>4345</v>
      </c>
      <c r="K76" s="8">
        <v>2893</v>
      </c>
      <c r="L76" s="8">
        <v>10782</v>
      </c>
      <c r="M76" s="8">
        <v>-29</v>
      </c>
      <c r="N76" s="8">
        <v>1237</v>
      </c>
    </row>
    <row r="77" spans="1:14" x14ac:dyDescent="0.25">
      <c r="A77" s="9">
        <v>43133</v>
      </c>
      <c r="B77" s="10">
        <v>0.5625</v>
      </c>
      <c r="C77" s="8">
        <v>75933</v>
      </c>
      <c r="D77" s="8">
        <v>73900</v>
      </c>
      <c r="E77" s="8">
        <v>73900</v>
      </c>
      <c r="F77" s="8">
        <v>389</v>
      </c>
      <c r="G77" s="8">
        <v>1275</v>
      </c>
      <c r="H77" s="8">
        <v>8290</v>
      </c>
      <c r="I77" s="8">
        <v>57638</v>
      </c>
      <c r="J77" s="8">
        <v>4368</v>
      </c>
      <c r="K77" s="8">
        <v>2784</v>
      </c>
      <c r="L77" s="8">
        <v>10728</v>
      </c>
      <c r="M77" s="8">
        <v>-179</v>
      </c>
      <c r="N77" s="8">
        <v>1231</v>
      </c>
    </row>
    <row r="78" spans="1:14" x14ac:dyDescent="0.25">
      <c r="A78" s="9">
        <v>43133</v>
      </c>
      <c r="B78" s="10">
        <v>0.58333333333333337</v>
      </c>
      <c r="C78" s="8">
        <v>75200</v>
      </c>
      <c r="D78" s="8">
        <v>72900</v>
      </c>
      <c r="E78" s="8">
        <v>73500</v>
      </c>
      <c r="F78" s="8">
        <v>389</v>
      </c>
      <c r="G78" s="8">
        <v>1239</v>
      </c>
      <c r="H78" s="8">
        <v>8254</v>
      </c>
      <c r="I78" s="8">
        <v>57626</v>
      </c>
      <c r="J78" s="8">
        <v>4534</v>
      </c>
      <c r="K78" s="8">
        <v>2536</v>
      </c>
      <c r="L78" s="8">
        <v>10149</v>
      </c>
      <c r="M78" s="8">
        <v>-236</v>
      </c>
      <c r="N78" s="8">
        <v>1224</v>
      </c>
    </row>
    <row r="79" spans="1:14" x14ac:dyDescent="0.25">
      <c r="A79" s="9">
        <v>43133</v>
      </c>
      <c r="B79" s="10">
        <v>0.60416666666666663</v>
      </c>
      <c r="C79" s="8">
        <v>74455</v>
      </c>
      <c r="D79" s="8">
        <v>72700</v>
      </c>
      <c r="E79" s="8">
        <v>72500</v>
      </c>
      <c r="F79" s="8">
        <v>390</v>
      </c>
      <c r="G79" s="8">
        <v>1167</v>
      </c>
      <c r="H79" s="8">
        <v>8327</v>
      </c>
      <c r="I79" s="8">
        <v>57552</v>
      </c>
      <c r="J79" s="8">
        <v>4591</v>
      </c>
      <c r="K79" s="8">
        <v>2221</v>
      </c>
      <c r="L79" s="8">
        <v>10151</v>
      </c>
      <c r="M79" s="8">
        <v>-413</v>
      </c>
      <c r="N79" s="8">
        <v>1245</v>
      </c>
    </row>
    <row r="80" spans="1:14" x14ac:dyDescent="0.25">
      <c r="A80" s="9">
        <v>43133</v>
      </c>
      <c r="B80" s="10">
        <v>0.625</v>
      </c>
      <c r="C80" s="8">
        <v>72917</v>
      </c>
      <c r="D80" s="8">
        <v>70700</v>
      </c>
      <c r="E80" s="8">
        <v>71100</v>
      </c>
      <c r="F80" s="8">
        <v>392</v>
      </c>
      <c r="G80" s="8">
        <v>1075</v>
      </c>
      <c r="H80" s="8">
        <v>8259</v>
      </c>
      <c r="I80" s="8">
        <v>57360</v>
      </c>
      <c r="J80" s="8">
        <v>4602</v>
      </c>
      <c r="K80" s="8">
        <v>1919</v>
      </c>
      <c r="L80" s="8">
        <v>9859</v>
      </c>
      <c r="M80" s="8">
        <v>-652</v>
      </c>
      <c r="N80" s="8">
        <v>1236</v>
      </c>
    </row>
    <row r="81" spans="1:14" x14ac:dyDescent="0.25">
      <c r="A81" s="9">
        <v>43133</v>
      </c>
      <c r="B81" s="10">
        <v>0.64583333333333337</v>
      </c>
      <c r="C81" s="8">
        <v>72384</v>
      </c>
      <c r="D81" s="8">
        <v>69700</v>
      </c>
      <c r="E81" s="8">
        <v>70900</v>
      </c>
      <c r="F81" s="8">
        <v>391</v>
      </c>
      <c r="G81" s="8">
        <v>1160</v>
      </c>
      <c r="H81" s="8">
        <v>8343</v>
      </c>
      <c r="I81" s="8">
        <v>57378</v>
      </c>
      <c r="J81" s="8">
        <v>4422</v>
      </c>
      <c r="K81" s="8">
        <v>1595</v>
      </c>
      <c r="L81" s="8">
        <v>10088</v>
      </c>
      <c r="M81" s="8">
        <v>-651</v>
      </c>
      <c r="N81" s="8">
        <v>1240</v>
      </c>
    </row>
    <row r="82" spans="1:14" x14ac:dyDescent="0.25">
      <c r="A82" s="9">
        <v>43133</v>
      </c>
      <c r="B82" s="10">
        <v>0.66666666666666663</v>
      </c>
      <c r="C82" s="8">
        <v>71634</v>
      </c>
      <c r="D82" s="8">
        <v>69000</v>
      </c>
      <c r="E82" s="8">
        <v>70200</v>
      </c>
      <c r="F82" s="8">
        <v>391</v>
      </c>
      <c r="G82" s="8">
        <v>1110</v>
      </c>
      <c r="H82" s="8">
        <v>8316</v>
      </c>
      <c r="I82" s="8">
        <v>57341</v>
      </c>
      <c r="J82" s="8">
        <v>4111</v>
      </c>
      <c r="K82" s="8">
        <v>1278</v>
      </c>
      <c r="L82" s="8">
        <v>10145</v>
      </c>
      <c r="M82" s="8">
        <v>-649</v>
      </c>
      <c r="N82" s="8">
        <v>1229</v>
      </c>
    </row>
    <row r="83" spans="1:14" x14ac:dyDescent="0.25">
      <c r="A83" s="9">
        <v>43133</v>
      </c>
      <c r="B83" s="10">
        <v>0.6875</v>
      </c>
      <c r="C83" s="8">
        <v>71342</v>
      </c>
      <c r="D83" s="8">
        <v>68700</v>
      </c>
      <c r="E83" s="8">
        <v>69700</v>
      </c>
      <c r="F83" s="8">
        <v>394</v>
      </c>
      <c r="G83" s="8">
        <v>1082</v>
      </c>
      <c r="H83" s="8">
        <v>8274</v>
      </c>
      <c r="I83" s="8">
        <v>57402</v>
      </c>
      <c r="J83" s="8">
        <v>4043</v>
      </c>
      <c r="K83" s="8">
        <v>919</v>
      </c>
      <c r="L83" s="8">
        <v>10528</v>
      </c>
      <c r="M83" s="8">
        <v>-235</v>
      </c>
      <c r="N83" s="8">
        <v>1241</v>
      </c>
    </row>
    <row r="84" spans="1:14" x14ac:dyDescent="0.25">
      <c r="A84" s="9">
        <v>43133</v>
      </c>
      <c r="B84" s="10">
        <v>0.70833333333333337</v>
      </c>
      <c r="C84" s="8">
        <v>71335</v>
      </c>
      <c r="D84" s="8">
        <v>69200</v>
      </c>
      <c r="E84" s="8">
        <v>70200</v>
      </c>
      <c r="F84" s="8">
        <v>393</v>
      </c>
      <c r="G84" s="8">
        <v>1172</v>
      </c>
      <c r="H84" s="8">
        <v>8287</v>
      </c>
      <c r="I84" s="8">
        <v>57402</v>
      </c>
      <c r="J84" s="8">
        <v>3995</v>
      </c>
      <c r="K84" s="8">
        <v>571</v>
      </c>
      <c r="L84" s="8">
        <v>10757</v>
      </c>
      <c r="M84" s="8">
        <v>-235</v>
      </c>
      <c r="N84" s="8">
        <v>1249</v>
      </c>
    </row>
    <row r="85" spans="1:14" x14ac:dyDescent="0.25">
      <c r="A85" s="9">
        <v>43133</v>
      </c>
      <c r="B85" s="10">
        <v>0.72916666666666663</v>
      </c>
      <c r="C85" s="8">
        <v>72350</v>
      </c>
      <c r="D85" s="8">
        <v>70400</v>
      </c>
      <c r="E85" s="8">
        <v>71300</v>
      </c>
      <c r="F85" s="8">
        <v>394</v>
      </c>
      <c r="G85" s="8">
        <v>1264</v>
      </c>
      <c r="H85" s="8">
        <v>8178</v>
      </c>
      <c r="I85" s="8">
        <v>57286</v>
      </c>
      <c r="J85" s="8">
        <v>3900</v>
      </c>
      <c r="K85" s="8">
        <v>209</v>
      </c>
      <c r="L85" s="8">
        <v>11228</v>
      </c>
      <c r="M85" s="8">
        <v>-29</v>
      </c>
      <c r="N85" s="8">
        <v>1254</v>
      </c>
    </row>
    <row r="86" spans="1:14" x14ac:dyDescent="0.25">
      <c r="A86" s="9">
        <v>43133</v>
      </c>
      <c r="B86" s="10">
        <v>0.75</v>
      </c>
      <c r="C86" s="8">
        <v>74646</v>
      </c>
      <c r="D86" s="8">
        <v>72900</v>
      </c>
      <c r="E86" s="8">
        <v>73800</v>
      </c>
      <c r="F86" s="8">
        <v>394</v>
      </c>
      <c r="G86" s="8">
        <v>1585</v>
      </c>
      <c r="H86" s="8">
        <v>8273</v>
      </c>
      <c r="I86" s="8">
        <v>57381</v>
      </c>
      <c r="J86" s="8">
        <v>3751</v>
      </c>
      <c r="K86" s="8">
        <v>24</v>
      </c>
      <c r="L86" s="8">
        <v>13189</v>
      </c>
      <c r="M86" s="8">
        <v>-28</v>
      </c>
      <c r="N86" s="8">
        <v>1262</v>
      </c>
    </row>
    <row r="87" spans="1:14" x14ac:dyDescent="0.25">
      <c r="A87" s="9">
        <v>43133</v>
      </c>
      <c r="B87" s="10">
        <v>0.77083333333333337</v>
      </c>
      <c r="C87" s="8">
        <v>77777</v>
      </c>
      <c r="D87" s="8">
        <v>75700</v>
      </c>
      <c r="E87" s="8">
        <v>76500</v>
      </c>
      <c r="F87" s="8">
        <v>397</v>
      </c>
      <c r="G87" s="8">
        <v>1590</v>
      </c>
      <c r="H87" s="8">
        <v>8344</v>
      </c>
      <c r="I87" s="8">
        <v>57398</v>
      </c>
      <c r="J87" s="8">
        <v>3547</v>
      </c>
      <c r="K87" s="8">
        <v>-2</v>
      </c>
      <c r="L87" s="8">
        <v>14143</v>
      </c>
      <c r="M87" s="8">
        <v>-28</v>
      </c>
      <c r="N87" s="8">
        <v>1258</v>
      </c>
    </row>
    <row r="88" spans="1:14" x14ac:dyDescent="0.25">
      <c r="A88" s="9">
        <v>43133</v>
      </c>
      <c r="B88" s="10">
        <v>0.79166666666666663</v>
      </c>
      <c r="C88" s="8">
        <v>79565</v>
      </c>
      <c r="D88" s="8">
        <v>77200</v>
      </c>
      <c r="E88" s="8">
        <v>78000</v>
      </c>
      <c r="F88" s="8">
        <v>397</v>
      </c>
      <c r="G88" s="8">
        <v>1695</v>
      </c>
      <c r="H88" s="8">
        <v>8033</v>
      </c>
      <c r="I88" s="8">
        <v>57626</v>
      </c>
      <c r="J88" s="8">
        <v>3349</v>
      </c>
      <c r="K88" s="8">
        <v>-1</v>
      </c>
      <c r="L88" s="8">
        <v>15777</v>
      </c>
      <c r="M88" s="8">
        <v>-28</v>
      </c>
      <c r="N88" s="8">
        <v>1254</v>
      </c>
    </row>
    <row r="89" spans="1:14" x14ac:dyDescent="0.25">
      <c r="A89" s="9">
        <v>43133</v>
      </c>
      <c r="B89" s="10">
        <v>0.8125</v>
      </c>
      <c r="C89" s="8">
        <v>78967</v>
      </c>
      <c r="D89" s="8">
        <v>76200</v>
      </c>
      <c r="E89" s="8">
        <v>76900</v>
      </c>
      <c r="F89" s="8">
        <v>398</v>
      </c>
      <c r="G89" s="8">
        <v>1567</v>
      </c>
      <c r="H89" s="8">
        <v>7937</v>
      </c>
      <c r="I89" s="8">
        <v>56277</v>
      </c>
      <c r="J89" s="8">
        <v>3189</v>
      </c>
      <c r="K89" s="8">
        <v>-1</v>
      </c>
      <c r="L89" s="8">
        <v>15633</v>
      </c>
      <c r="M89" s="8">
        <v>-29</v>
      </c>
      <c r="N89" s="8">
        <v>1258</v>
      </c>
    </row>
    <row r="90" spans="1:14" x14ac:dyDescent="0.25">
      <c r="A90" s="9">
        <v>43133</v>
      </c>
      <c r="B90" s="10">
        <v>0.83333333333333337</v>
      </c>
      <c r="C90" s="8">
        <v>77537</v>
      </c>
      <c r="D90" s="8">
        <v>74600</v>
      </c>
      <c r="E90" s="8">
        <v>75300</v>
      </c>
      <c r="F90" s="8">
        <v>387</v>
      </c>
      <c r="G90" s="8">
        <v>1432</v>
      </c>
      <c r="H90" s="8">
        <v>7966</v>
      </c>
      <c r="I90" s="8">
        <v>56250</v>
      </c>
      <c r="J90" s="8">
        <v>3171</v>
      </c>
      <c r="K90" s="8">
        <v>-1</v>
      </c>
      <c r="L90" s="8">
        <v>14294</v>
      </c>
      <c r="M90" s="8">
        <v>-29</v>
      </c>
      <c r="N90" s="8">
        <v>1262</v>
      </c>
    </row>
    <row r="91" spans="1:14" x14ac:dyDescent="0.25">
      <c r="A91" s="9">
        <v>43133</v>
      </c>
      <c r="B91" s="10">
        <v>0.85416666666666663</v>
      </c>
      <c r="C91" s="8">
        <v>75308</v>
      </c>
      <c r="D91" s="8">
        <v>72500</v>
      </c>
      <c r="E91" s="8">
        <v>73100</v>
      </c>
      <c r="F91" s="8">
        <v>387</v>
      </c>
      <c r="G91" s="8">
        <v>1478</v>
      </c>
      <c r="H91" s="8">
        <v>7634</v>
      </c>
      <c r="I91" s="8">
        <v>56200</v>
      </c>
      <c r="J91" s="8">
        <v>2959</v>
      </c>
      <c r="K91" s="8">
        <v>-2</v>
      </c>
      <c r="L91" s="8">
        <v>13220</v>
      </c>
      <c r="M91" s="8">
        <v>-29</v>
      </c>
      <c r="N91" s="8">
        <v>1259</v>
      </c>
    </row>
    <row r="92" spans="1:14" x14ac:dyDescent="0.25">
      <c r="A92" s="9">
        <v>43133</v>
      </c>
      <c r="B92" s="10">
        <v>0.875</v>
      </c>
      <c r="C92" s="8">
        <v>73171</v>
      </c>
      <c r="D92" s="8">
        <v>70600</v>
      </c>
      <c r="E92" s="8">
        <v>71200</v>
      </c>
      <c r="F92" s="8">
        <v>386</v>
      </c>
      <c r="G92" s="8">
        <v>1426</v>
      </c>
      <c r="H92" s="8">
        <v>7597</v>
      </c>
      <c r="I92" s="8">
        <v>55377</v>
      </c>
      <c r="J92" s="8">
        <v>2899</v>
      </c>
      <c r="K92" s="8">
        <v>-2</v>
      </c>
      <c r="L92" s="8">
        <v>12315</v>
      </c>
      <c r="M92" s="8">
        <v>-28</v>
      </c>
      <c r="N92" s="8">
        <v>1254</v>
      </c>
    </row>
    <row r="93" spans="1:14" x14ac:dyDescent="0.25">
      <c r="A93" s="9">
        <v>43133</v>
      </c>
      <c r="B93" s="10">
        <v>0.89583333333333337</v>
      </c>
      <c r="C93" s="8">
        <v>71546</v>
      </c>
      <c r="D93" s="8">
        <v>69100</v>
      </c>
      <c r="E93" s="8">
        <v>69600</v>
      </c>
      <c r="F93" s="8">
        <v>386</v>
      </c>
      <c r="G93" s="8">
        <v>1439</v>
      </c>
      <c r="H93" s="8">
        <v>6774</v>
      </c>
      <c r="I93" s="8">
        <v>55169</v>
      </c>
      <c r="J93" s="8">
        <v>2730</v>
      </c>
      <c r="K93" s="8">
        <v>-2</v>
      </c>
      <c r="L93" s="8">
        <v>11568</v>
      </c>
      <c r="M93" s="8">
        <v>-29</v>
      </c>
      <c r="N93" s="8">
        <v>1253</v>
      </c>
    </row>
    <row r="94" spans="1:14" x14ac:dyDescent="0.25">
      <c r="A94" s="9">
        <v>43133</v>
      </c>
      <c r="B94" s="10">
        <v>0.91666666666666663</v>
      </c>
      <c r="C94" s="8">
        <v>70389</v>
      </c>
      <c r="D94" s="8">
        <v>68000</v>
      </c>
      <c r="E94" s="8">
        <v>68400</v>
      </c>
      <c r="F94" s="8">
        <v>385</v>
      </c>
      <c r="G94" s="8">
        <v>1441</v>
      </c>
      <c r="H94" s="8">
        <v>6719</v>
      </c>
      <c r="I94" s="8">
        <v>55178</v>
      </c>
      <c r="J94" s="8">
        <v>2512</v>
      </c>
      <c r="K94" s="8">
        <v>-2</v>
      </c>
      <c r="L94" s="8">
        <v>10208</v>
      </c>
      <c r="M94" s="8">
        <v>-29</v>
      </c>
      <c r="N94" s="8">
        <v>1252</v>
      </c>
    </row>
    <row r="95" spans="1:14" x14ac:dyDescent="0.25">
      <c r="A95" s="9">
        <v>43133</v>
      </c>
      <c r="B95" s="10">
        <v>0.9375</v>
      </c>
      <c r="C95" s="8">
        <v>70684</v>
      </c>
      <c r="D95" s="8">
        <v>69200</v>
      </c>
      <c r="E95" s="8">
        <v>69600</v>
      </c>
      <c r="F95" s="8">
        <v>383</v>
      </c>
      <c r="G95" s="8">
        <v>1398</v>
      </c>
      <c r="H95" s="8">
        <v>6669</v>
      </c>
      <c r="I95" s="8">
        <v>55082</v>
      </c>
      <c r="J95" s="8">
        <v>2356</v>
      </c>
      <c r="K95" s="8">
        <v>-2</v>
      </c>
      <c r="L95" s="8">
        <v>9822</v>
      </c>
      <c r="M95" s="8">
        <v>-28</v>
      </c>
      <c r="N95" s="8">
        <v>1254</v>
      </c>
    </row>
    <row r="96" spans="1:14" x14ac:dyDescent="0.25">
      <c r="A96" s="9">
        <v>43133</v>
      </c>
      <c r="B96" s="10">
        <v>0.95833333333333337</v>
      </c>
      <c r="C96" s="8">
        <v>73283</v>
      </c>
      <c r="D96" s="8">
        <v>72100</v>
      </c>
      <c r="E96" s="8">
        <v>72400</v>
      </c>
      <c r="F96" s="8">
        <v>380</v>
      </c>
      <c r="G96" s="8">
        <v>1480</v>
      </c>
      <c r="H96" s="8">
        <v>6637</v>
      </c>
      <c r="I96" s="8">
        <v>55079</v>
      </c>
      <c r="J96" s="8">
        <v>2209</v>
      </c>
      <c r="K96" s="8">
        <v>-2</v>
      </c>
      <c r="L96" s="8">
        <v>12262</v>
      </c>
      <c r="M96" s="8">
        <v>-28</v>
      </c>
      <c r="N96" s="8">
        <v>1248</v>
      </c>
    </row>
    <row r="97" spans="1:14" x14ac:dyDescent="0.25">
      <c r="A97" s="9">
        <v>43133</v>
      </c>
      <c r="B97" s="10">
        <v>0.97916666666666663</v>
      </c>
      <c r="C97" s="8">
        <v>72425</v>
      </c>
      <c r="D97" s="8">
        <v>72000</v>
      </c>
      <c r="E97" s="8">
        <v>72200</v>
      </c>
      <c r="F97" s="8">
        <v>379</v>
      </c>
      <c r="G97" s="8">
        <v>1481</v>
      </c>
      <c r="H97" s="8">
        <v>6553</v>
      </c>
      <c r="I97" s="8">
        <v>54619</v>
      </c>
      <c r="J97" s="8">
        <v>2242</v>
      </c>
      <c r="K97" s="8">
        <v>-2</v>
      </c>
      <c r="L97" s="8">
        <v>11760</v>
      </c>
      <c r="M97" s="8">
        <v>-29</v>
      </c>
      <c r="N97" s="8">
        <v>1251</v>
      </c>
    </row>
    <row r="98" spans="1:14" x14ac:dyDescent="0.25">
      <c r="A98" s="9">
        <v>43134</v>
      </c>
      <c r="B98" s="10">
        <v>0</v>
      </c>
      <c r="C98" s="8">
        <v>72180</v>
      </c>
      <c r="D98" s="8">
        <v>70200</v>
      </c>
      <c r="E98" s="8">
        <v>70900</v>
      </c>
      <c r="F98" s="8">
        <v>380</v>
      </c>
      <c r="G98" s="8">
        <v>1482</v>
      </c>
      <c r="H98" s="8">
        <v>6530</v>
      </c>
      <c r="I98" s="8">
        <v>54136</v>
      </c>
      <c r="J98" s="8">
        <v>2196</v>
      </c>
      <c r="K98" s="8">
        <v>-2</v>
      </c>
      <c r="L98" s="8">
        <v>11738</v>
      </c>
      <c r="M98" s="8">
        <v>-29</v>
      </c>
      <c r="N98" s="8">
        <v>1267</v>
      </c>
    </row>
    <row r="99" spans="1:14" x14ac:dyDescent="0.25">
      <c r="A99" s="9">
        <v>43134</v>
      </c>
      <c r="B99" s="10">
        <v>2.0833333333333332E-2</v>
      </c>
      <c r="C99" s="8">
        <v>70289</v>
      </c>
      <c r="D99" s="8">
        <v>68100</v>
      </c>
      <c r="E99" s="8">
        <v>68700</v>
      </c>
      <c r="F99" s="8">
        <v>380</v>
      </c>
      <c r="G99" s="8">
        <v>1366</v>
      </c>
      <c r="H99" s="8">
        <v>5401</v>
      </c>
      <c r="I99" s="8">
        <v>53977</v>
      </c>
      <c r="J99" s="8">
        <v>2148</v>
      </c>
      <c r="K99" s="8">
        <v>-2</v>
      </c>
      <c r="L99" s="8">
        <v>11393</v>
      </c>
      <c r="M99" s="8">
        <v>-137</v>
      </c>
      <c r="N99" s="8">
        <v>1260</v>
      </c>
    </row>
    <row r="100" spans="1:14" x14ac:dyDescent="0.25">
      <c r="A100" s="9">
        <v>43134</v>
      </c>
      <c r="B100" s="10">
        <v>4.1666666666666664E-2</v>
      </c>
      <c r="C100" s="8">
        <v>67206</v>
      </c>
      <c r="D100" s="8">
        <v>65800</v>
      </c>
      <c r="E100" s="8">
        <v>66000</v>
      </c>
      <c r="F100" s="8">
        <v>381</v>
      </c>
      <c r="G100" s="8">
        <v>1261</v>
      </c>
      <c r="H100" s="8">
        <v>5056</v>
      </c>
      <c r="I100" s="8">
        <v>53594</v>
      </c>
      <c r="J100" s="8">
        <v>2200</v>
      </c>
      <c r="K100" s="8">
        <v>-2</v>
      </c>
      <c r="L100" s="8">
        <v>9550</v>
      </c>
      <c r="M100" s="8">
        <v>-361</v>
      </c>
      <c r="N100" s="8">
        <v>1268</v>
      </c>
    </row>
    <row r="101" spans="1:14" x14ac:dyDescent="0.25">
      <c r="A101" s="9">
        <v>43134</v>
      </c>
      <c r="B101" s="10">
        <v>6.25E-2</v>
      </c>
      <c r="C101" s="8">
        <v>66698</v>
      </c>
      <c r="D101" s="8">
        <v>66200</v>
      </c>
      <c r="E101" s="8">
        <v>66600</v>
      </c>
      <c r="F101" s="8">
        <v>378</v>
      </c>
      <c r="G101" s="8">
        <v>1310</v>
      </c>
      <c r="H101" s="8">
        <v>5141</v>
      </c>
      <c r="I101" s="8">
        <v>53443</v>
      </c>
      <c r="J101" s="8">
        <v>2283</v>
      </c>
      <c r="K101" s="8">
        <v>-2</v>
      </c>
      <c r="L101" s="8">
        <v>9142</v>
      </c>
      <c r="M101" s="8">
        <v>-663</v>
      </c>
      <c r="N101" s="8">
        <v>1264</v>
      </c>
    </row>
    <row r="102" spans="1:14" x14ac:dyDescent="0.25">
      <c r="A102" s="9">
        <v>43134</v>
      </c>
      <c r="B102" s="10">
        <v>8.3333333333333329E-2</v>
      </c>
      <c r="C102" s="8">
        <v>65862</v>
      </c>
      <c r="D102" s="8">
        <v>65800</v>
      </c>
      <c r="E102" s="8">
        <v>66000</v>
      </c>
      <c r="F102" s="8">
        <v>378</v>
      </c>
      <c r="G102" s="8">
        <v>1173</v>
      </c>
      <c r="H102" s="8">
        <v>5089</v>
      </c>
      <c r="I102" s="8">
        <v>52909</v>
      </c>
      <c r="J102" s="8">
        <v>2262</v>
      </c>
      <c r="K102" s="8">
        <v>-2</v>
      </c>
      <c r="L102" s="8">
        <v>8883</v>
      </c>
      <c r="M102" s="8">
        <v>-482</v>
      </c>
      <c r="N102" s="8">
        <v>1271</v>
      </c>
    </row>
    <row r="103" spans="1:14" x14ac:dyDescent="0.25">
      <c r="A103" s="9">
        <v>43134</v>
      </c>
      <c r="B103" s="10">
        <v>0.10416666666666667</v>
      </c>
      <c r="C103" s="8">
        <v>65311</v>
      </c>
      <c r="D103" s="8">
        <v>64500</v>
      </c>
      <c r="E103" s="8">
        <v>63800</v>
      </c>
      <c r="F103" s="8">
        <v>378</v>
      </c>
      <c r="G103" s="8">
        <v>1109</v>
      </c>
      <c r="H103" s="8">
        <v>5058</v>
      </c>
      <c r="I103" s="8">
        <v>53021</v>
      </c>
      <c r="J103" s="8">
        <v>2200</v>
      </c>
      <c r="K103" s="8">
        <v>-2</v>
      </c>
      <c r="L103" s="8">
        <v>8627</v>
      </c>
      <c r="M103" s="8">
        <v>-1020</v>
      </c>
      <c r="N103" s="8">
        <v>1275</v>
      </c>
    </row>
    <row r="104" spans="1:14" x14ac:dyDescent="0.25">
      <c r="A104" s="9">
        <v>43134</v>
      </c>
      <c r="B104" s="10">
        <v>0.125</v>
      </c>
      <c r="C104" s="8">
        <v>63374</v>
      </c>
      <c r="D104" s="8">
        <v>62400</v>
      </c>
      <c r="E104" s="8">
        <v>62000</v>
      </c>
      <c r="F104" s="8">
        <v>378</v>
      </c>
      <c r="G104" s="8">
        <v>908</v>
      </c>
      <c r="H104" s="8">
        <v>4660</v>
      </c>
      <c r="I104" s="8">
        <v>52985</v>
      </c>
      <c r="J104" s="8">
        <v>2181</v>
      </c>
      <c r="K104" s="8">
        <v>-2</v>
      </c>
      <c r="L104" s="8">
        <v>8302</v>
      </c>
      <c r="M104" s="8">
        <v>-1796</v>
      </c>
      <c r="N104" s="8">
        <v>1265</v>
      </c>
    </row>
    <row r="105" spans="1:14" x14ac:dyDescent="0.25">
      <c r="A105" s="9">
        <v>43134</v>
      </c>
      <c r="B105" s="10">
        <v>0.14583333333333334</v>
      </c>
      <c r="C105" s="8">
        <v>62115</v>
      </c>
      <c r="D105" s="8">
        <v>61200</v>
      </c>
      <c r="E105" s="8">
        <v>60900</v>
      </c>
      <c r="F105" s="8">
        <v>379</v>
      </c>
      <c r="G105" s="8">
        <v>875</v>
      </c>
      <c r="H105" s="8">
        <v>4715</v>
      </c>
      <c r="I105" s="8">
        <v>52944</v>
      </c>
      <c r="J105" s="8">
        <v>2074</v>
      </c>
      <c r="K105" s="8">
        <v>-2</v>
      </c>
      <c r="L105" s="8">
        <v>8573</v>
      </c>
      <c r="M105" s="8">
        <v>-2708</v>
      </c>
      <c r="N105" s="8">
        <v>1265</v>
      </c>
    </row>
    <row r="106" spans="1:14" x14ac:dyDescent="0.25">
      <c r="A106" s="9">
        <v>43134</v>
      </c>
      <c r="B106" s="10">
        <v>0.16666666666666666</v>
      </c>
      <c r="C106" s="8">
        <v>61082</v>
      </c>
      <c r="D106" s="8">
        <v>60400</v>
      </c>
      <c r="E106" s="8">
        <v>60000</v>
      </c>
      <c r="F106" s="8">
        <v>380</v>
      </c>
      <c r="G106" s="8">
        <v>866</v>
      </c>
      <c r="H106" s="8">
        <v>4706</v>
      </c>
      <c r="I106" s="8">
        <v>53037</v>
      </c>
      <c r="J106" s="8">
        <v>1908</v>
      </c>
      <c r="K106" s="8">
        <v>-2</v>
      </c>
      <c r="L106" s="8">
        <v>8367</v>
      </c>
      <c r="M106" s="8">
        <v>-3061</v>
      </c>
      <c r="N106" s="8">
        <v>1267</v>
      </c>
    </row>
    <row r="107" spans="1:14" x14ac:dyDescent="0.25">
      <c r="A107" s="9">
        <v>43134</v>
      </c>
      <c r="B107" s="10">
        <v>0.1875</v>
      </c>
      <c r="C107" s="8">
        <v>60666</v>
      </c>
      <c r="D107" s="8">
        <v>60000</v>
      </c>
      <c r="E107" s="8">
        <v>59600</v>
      </c>
      <c r="F107" s="8">
        <v>379</v>
      </c>
      <c r="G107" s="8">
        <v>854</v>
      </c>
      <c r="H107" s="8">
        <v>4688</v>
      </c>
      <c r="I107" s="8">
        <v>53220</v>
      </c>
      <c r="J107" s="8">
        <v>1782</v>
      </c>
      <c r="K107" s="8">
        <v>-2</v>
      </c>
      <c r="L107" s="8">
        <v>8289</v>
      </c>
      <c r="M107" s="8">
        <v>-3050</v>
      </c>
      <c r="N107" s="8">
        <v>1261</v>
      </c>
    </row>
    <row r="108" spans="1:14" x14ac:dyDescent="0.25">
      <c r="A108" s="9">
        <v>43134</v>
      </c>
      <c r="B108" s="10">
        <v>0.20833333333333334</v>
      </c>
      <c r="C108" s="8">
        <v>60367</v>
      </c>
      <c r="D108" s="8">
        <v>59900</v>
      </c>
      <c r="E108" s="8">
        <v>59400</v>
      </c>
      <c r="F108" s="8">
        <v>379</v>
      </c>
      <c r="G108" s="8">
        <v>836</v>
      </c>
      <c r="H108" s="8">
        <v>4673</v>
      </c>
      <c r="I108" s="8">
        <v>53187</v>
      </c>
      <c r="J108" s="8">
        <v>1731</v>
      </c>
      <c r="K108" s="8">
        <v>-2</v>
      </c>
      <c r="L108" s="8">
        <v>8289</v>
      </c>
      <c r="M108" s="8">
        <v>-3226</v>
      </c>
      <c r="N108" s="8">
        <v>1271</v>
      </c>
    </row>
    <row r="109" spans="1:14" x14ac:dyDescent="0.25">
      <c r="A109" s="9">
        <v>43134</v>
      </c>
      <c r="B109" s="10">
        <v>0.22916666666666666</v>
      </c>
      <c r="C109" s="8">
        <v>61309</v>
      </c>
      <c r="D109" s="8">
        <v>60900</v>
      </c>
      <c r="E109" s="8">
        <v>60500</v>
      </c>
      <c r="F109" s="8">
        <v>380</v>
      </c>
      <c r="G109" s="8">
        <v>827</v>
      </c>
      <c r="H109" s="8">
        <v>4660</v>
      </c>
      <c r="I109" s="8">
        <v>53146</v>
      </c>
      <c r="J109" s="8">
        <v>1670</v>
      </c>
      <c r="K109" s="8">
        <v>-2</v>
      </c>
      <c r="L109" s="8">
        <v>8054</v>
      </c>
      <c r="M109" s="8">
        <v>-3227</v>
      </c>
      <c r="N109" s="8">
        <v>1274</v>
      </c>
    </row>
    <row r="110" spans="1:14" x14ac:dyDescent="0.25">
      <c r="A110" s="9">
        <v>43134</v>
      </c>
      <c r="B110" s="10">
        <v>0.25</v>
      </c>
      <c r="C110" s="8">
        <v>61777</v>
      </c>
      <c r="D110" s="8">
        <v>61300</v>
      </c>
      <c r="E110" s="8">
        <v>60900</v>
      </c>
      <c r="F110" s="8">
        <v>380</v>
      </c>
      <c r="G110" s="8">
        <v>882</v>
      </c>
      <c r="H110" s="8">
        <v>4701</v>
      </c>
      <c r="I110" s="8">
        <v>53324</v>
      </c>
      <c r="J110" s="8">
        <v>1576</v>
      </c>
      <c r="K110" s="8">
        <v>-2</v>
      </c>
      <c r="L110" s="8">
        <v>8203</v>
      </c>
      <c r="M110" s="8">
        <v>-3229</v>
      </c>
      <c r="N110" s="8">
        <v>1271</v>
      </c>
    </row>
    <row r="111" spans="1:14" x14ac:dyDescent="0.25">
      <c r="A111" s="9">
        <v>43134</v>
      </c>
      <c r="B111" s="10">
        <v>0.27083333333333331</v>
      </c>
      <c r="C111" s="8">
        <v>63284</v>
      </c>
      <c r="D111" s="8">
        <v>62600</v>
      </c>
      <c r="E111" s="8">
        <v>62600</v>
      </c>
      <c r="F111" s="8">
        <v>381</v>
      </c>
      <c r="G111" s="8">
        <v>911</v>
      </c>
      <c r="H111" s="8">
        <v>5047</v>
      </c>
      <c r="I111" s="8">
        <v>53507</v>
      </c>
      <c r="J111" s="8">
        <v>1483</v>
      </c>
      <c r="K111" s="8">
        <v>-2</v>
      </c>
      <c r="L111" s="8">
        <v>8656</v>
      </c>
      <c r="M111" s="8">
        <v>-2840</v>
      </c>
      <c r="N111" s="8">
        <v>1263</v>
      </c>
    </row>
    <row r="112" spans="1:14" x14ac:dyDescent="0.25">
      <c r="A112" s="9">
        <v>43134</v>
      </c>
      <c r="B112" s="10">
        <v>0.29166666666666669</v>
      </c>
      <c r="C112" s="8">
        <v>64227</v>
      </c>
      <c r="D112" s="8">
        <v>63900</v>
      </c>
      <c r="E112" s="8">
        <v>63500</v>
      </c>
      <c r="F112" s="8">
        <v>381</v>
      </c>
      <c r="G112" s="8">
        <v>917</v>
      </c>
      <c r="H112" s="8">
        <v>5428</v>
      </c>
      <c r="I112" s="8">
        <v>53420</v>
      </c>
      <c r="J112" s="8">
        <v>1522</v>
      </c>
      <c r="K112" s="8">
        <v>-2</v>
      </c>
      <c r="L112" s="8">
        <v>8922</v>
      </c>
      <c r="M112" s="8">
        <v>-2213</v>
      </c>
      <c r="N112" s="8">
        <v>1263</v>
      </c>
    </row>
    <row r="113" spans="1:14" x14ac:dyDescent="0.25">
      <c r="A113" s="9">
        <v>43134</v>
      </c>
      <c r="B113" s="10">
        <v>0.3125</v>
      </c>
      <c r="C113" s="8">
        <v>65674</v>
      </c>
      <c r="D113" s="8">
        <v>65300</v>
      </c>
      <c r="E113" s="8">
        <v>65200</v>
      </c>
      <c r="F113" s="8">
        <v>380</v>
      </c>
      <c r="G113" s="8">
        <v>860</v>
      </c>
      <c r="H113" s="8">
        <v>5577</v>
      </c>
      <c r="I113" s="8">
        <v>53373</v>
      </c>
      <c r="J113" s="8">
        <v>1586</v>
      </c>
      <c r="K113" s="8">
        <v>-1</v>
      </c>
      <c r="L113" s="8">
        <v>9753</v>
      </c>
      <c r="M113" s="8">
        <v>-1007</v>
      </c>
      <c r="N113" s="8">
        <v>1259</v>
      </c>
    </row>
    <row r="114" spans="1:14" x14ac:dyDescent="0.25">
      <c r="A114" s="9">
        <v>43134</v>
      </c>
      <c r="B114" s="10">
        <v>0.33333333333333331</v>
      </c>
      <c r="C114" s="8">
        <v>66690</v>
      </c>
      <c r="D114" s="8">
        <v>66700</v>
      </c>
      <c r="E114" s="8">
        <v>66200</v>
      </c>
      <c r="F114" s="8">
        <v>381</v>
      </c>
      <c r="G114" s="8">
        <v>890</v>
      </c>
      <c r="H114" s="8">
        <v>5738</v>
      </c>
      <c r="I114" s="8">
        <v>53479</v>
      </c>
      <c r="J114" s="8">
        <v>1558</v>
      </c>
      <c r="K114" s="8">
        <v>-1</v>
      </c>
      <c r="L114" s="8">
        <v>10103</v>
      </c>
      <c r="M114" s="8">
        <v>-810</v>
      </c>
      <c r="N114" s="8">
        <v>1265</v>
      </c>
    </row>
    <row r="115" spans="1:14" x14ac:dyDescent="0.25">
      <c r="A115" s="9">
        <v>43134</v>
      </c>
      <c r="B115" s="10">
        <v>0.35416666666666669</v>
      </c>
      <c r="C115" s="8">
        <v>67836</v>
      </c>
      <c r="D115" s="8">
        <v>67600</v>
      </c>
      <c r="E115" s="8">
        <v>67300</v>
      </c>
      <c r="F115" s="8">
        <v>382</v>
      </c>
      <c r="G115" s="8">
        <v>843</v>
      </c>
      <c r="H115" s="8">
        <v>6295</v>
      </c>
      <c r="I115" s="8">
        <v>53606</v>
      </c>
      <c r="J115" s="8">
        <v>1576</v>
      </c>
      <c r="K115" s="8">
        <v>53</v>
      </c>
      <c r="L115" s="8">
        <v>10649</v>
      </c>
      <c r="M115" s="8">
        <v>-140</v>
      </c>
      <c r="N115" s="8">
        <v>1260</v>
      </c>
    </row>
    <row r="116" spans="1:14" x14ac:dyDescent="0.25">
      <c r="A116" s="9">
        <v>43134</v>
      </c>
      <c r="B116" s="10">
        <v>0.375</v>
      </c>
      <c r="C116" s="8">
        <v>69155</v>
      </c>
      <c r="D116" s="8">
        <v>69100</v>
      </c>
      <c r="E116" s="8">
        <v>68800</v>
      </c>
      <c r="F116" s="8">
        <v>384</v>
      </c>
      <c r="G116" s="8">
        <v>851</v>
      </c>
      <c r="H116" s="8">
        <v>6708</v>
      </c>
      <c r="I116" s="8">
        <v>53850</v>
      </c>
      <c r="J116" s="8">
        <v>1688</v>
      </c>
      <c r="K116" s="8">
        <v>281</v>
      </c>
      <c r="L116" s="8">
        <v>11252</v>
      </c>
      <c r="M116" s="8">
        <v>-28</v>
      </c>
      <c r="N116" s="8">
        <v>1264</v>
      </c>
    </row>
    <row r="117" spans="1:14" x14ac:dyDescent="0.25">
      <c r="A117" s="9">
        <v>43134</v>
      </c>
      <c r="B117" s="10">
        <v>0.39583333333333331</v>
      </c>
      <c r="C117" s="8">
        <v>70769</v>
      </c>
      <c r="D117" s="8">
        <v>70800</v>
      </c>
      <c r="E117" s="8">
        <v>70200</v>
      </c>
      <c r="F117" s="8">
        <v>385</v>
      </c>
      <c r="G117" s="8">
        <v>866</v>
      </c>
      <c r="H117" s="8">
        <v>7094</v>
      </c>
      <c r="I117" s="8">
        <v>53865</v>
      </c>
      <c r="J117" s="8">
        <v>1761</v>
      </c>
      <c r="K117" s="8">
        <v>625</v>
      </c>
      <c r="L117" s="8">
        <v>12069</v>
      </c>
      <c r="M117" s="8">
        <v>-28</v>
      </c>
      <c r="N117" s="8">
        <v>1255</v>
      </c>
    </row>
    <row r="118" spans="1:14" x14ac:dyDescent="0.25">
      <c r="A118" s="9">
        <v>43134</v>
      </c>
      <c r="B118" s="10">
        <v>0.41666666666666669</v>
      </c>
      <c r="C118" s="8">
        <v>71457</v>
      </c>
      <c r="D118" s="8">
        <v>71000</v>
      </c>
      <c r="E118" s="8">
        <v>71300</v>
      </c>
      <c r="F118" s="8">
        <v>383</v>
      </c>
      <c r="G118" s="8">
        <v>867</v>
      </c>
      <c r="H118" s="8">
        <v>7219</v>
      </c>
      <c r="I118" s="8">
        <v>53863</v>
      </c>
      <c r="J118" s="8">
        <v>1778</v>
      </c>
      <c r="K118" s="8">
        <v>983</v>
      </c>
      <c r="L118" s="8">
        <v>12595</v>
      </c>
      <c r="M118" s="8">
        <v>-29</v>
      </c>
      <c r="N118" s="8">
        <v>1139</v>
      </c>
    </row>
    <row r="119" spans="1:14" x14ac:dyDescent="0.25">
      <c r="A119" s="9">
        <v>43134</v>
      </c>
      <c r="B119" s="10">
        <v>0.4375</v>
      </c>
      <c r="C119" s="8">
        <v>71776</v>
      </c>
      <c r="D119" s="8">
        <v>70900</v>
      </c>
      <c r="E119" s="8">
        <v>71200</v>
      </c>
      <c r="F119" s="8">
        <v>383</v>
      </c>
      <c r="G119" s="8">
        <v>898</v>
      </c>
      <c r="H119" s="8">
        <v>7241</v>
      </c>
      <c r="I119" s="8">
        <v>53986</v>
      </c>
      <c r="J119" s="8">
        <v>1810</v>
      </c>
      <c r="K119" s="8">
        <v>1318</v>
      </c>
      <c r="L119" s="8">
        <v>13197</v>
      </c>
      <c r="M119" s="8">
        <v>-28</v>
      </c>
      <c r="N119" s="8">
        <v>1132</v>
      </c>
    </row>
    <row r="120" spans="1:14" x14ac:dyDescent="0.25">
      <c r="A120" s="9">
        <v>43134</v>
      </c>
      <c r="B120" s="10">
        <v>0.45833333333333331</v>
      </c>
      <c r="C120" s="8">
        <v>71594</v>
      </c>
      <c r="D120" s="8">
        <v>70900</v>
      </c>
      <c r="E120" s="8">
        <v>70800</v>
      </c>
      <c r="F120" s="8">
        <v>382</v>
      </c>
      <c r="G120" s="8">
        <v>876</v>
      </c>
      <c r="H120" s="8">
        <v>7223</v>
      </c>
      <c r="I120" s="8">
        <v>53969</v>
      </c>
      <c r="J120" s="8">
        <v>1839</v>
      </c>
      <c r="K120" s="8">
        <v>1664</v>
      </c>
      <c r="L120" s="8">
        <v>12782</v>
      </c>
      <c r="M120" s="8">
        <v>-28</v>
      </c>
      <c r="N120" s="8">
        <v>1131</v>
      </c>
    </row>
    <row r="121" spans="1:14" x14ac:dyDescent="0.25">
      <c r="A121" s="9">
        <v>43134</v>
      </c>
      <c r="B121" s="10">
        <v>0.47916666666666669</v>
      </c>
      <c r="C121" s="8">
        <v>71947</v>
      </c>
      <c r="D121" s="8">
        <v>71300</v>
      </c>
      <c r="E121" s="8">
        <v>71200</v>
      </c>
      <c r="F121" s="8">
        <v>382</v>
      </c>
      <c r="G121" s="8">
        <v>912</v>
      </c>
      <c r="H121" s="8">
        <v>7328</v>
      </c>
      <c r="I121" s="8">
        <v>53956</v>
      </c>
      <c r="J121" s="8">
        <v>1805</v>
      </c>
      <c r="K121" s="8">
        <v>1886</v>
      </c>
      <c r="L121" s="8">
        <v>12647</v>
      </c>
      <c r="M121" s="8">
        <v>-30</v>
      </c>
      <c r="N121" s="8">
        <v>1134</v>
      </c>
    </row>
    <row r="122" spans="1:14" x14ac:dyDescent="0.25">
      <c r="A122" s="9">
        <v>43134</v>
      </c>
      <c r="B122" s="10">
        <v>0.5</v>
      </c>
      <c r="C122" s="8">
        <v>72332</v>
      </c>
      <c r="D122" s="8">
        <v>71800</v>
      </c>
      <c r="E122" s="8">
        <v>71800</v>
      </c>
      <c r="F122" s="8">
        <v>381</v>
      </c>
      <c r="G122" s="8">
        <v>921</v>
      </c>
      <c r="H122" s="8">
        <v>7596</v>
      </c>
      <c r="I122" s="8">
        <v>53971</v>
      </c>
      <c r="J122" s="8">
        <v>1847</v>
      </c>
      <c r="K122" s="8">
        <v>1991</v>
      </c>
      <c r="L122" s="8">
        <v>12555</v>
      </c>
      <c r="M122" s="8">
        <v>-29</v>
      </c>
      <c r="N122" s="8">
        <v>1196</v>
      </c>
    </row>
    <row r="123" spans="1:14" x14ac:dyDescent="0.25">
      <c r="A123" s="9">
        <v>43134</v>
      </c>
      <c r="B123" s="10">
        <v>0.52083333333333337</v>
      </c>
      <c r="C123" s="8">
        <v>72712</v>
      </c>
      <c r="D123" s="8">
        <v>71700</v>
      </c>
      <c r="E123" s="8">
        <v>72100</v>
      </c>
      <c r="F123" s="8">
        <v>382</v>
      </c>
      <c r="G123" s="8">
        <v>939</v>
      </c>
      <c r="H123" s="8">
        <v>7579</v>
      </c>
      <c r="I123" s="8">
        <v>53968</v>
      </c>
      <c r="J123" s="8">
        <v>1994</v>
      </c>
      <c r="K123" s="8">
        <v>2087</v>
      </c>
      <c r="L123" s="8">
        <v>12337</v>
      </c>
      <c r="M123" s="8">
        <v>-29</v>
      </c>
      <c r="N123" s="8">
        <v>1234</v>
      </c>
    </row>
    <row r="124" spans="1:14" x14ac:dyDescent="0.25">
      <c r="A124" s="9">
        <v>43134</v>
      </c>
      <c r="B124" s="10">
        <v>0.54166666666666663</v>
      </c>
      <c r="C124" s="8">
        <v>73337</v>
      </c>
      <c r="D124" s="8">
        <v>73000</v>
      </c>
      <c r="E124" s="8">
        <v>73200</v>
      </c>
      <c r="F124" s="8">
        <v>382</v>
      </c>
      <c r="G124" s="8">
        <v>1104</v>
      </c>
      <c r="H124" s="8">
        <v>7587</v>
      </c>
      <c r="I124" s="8">
        <v>53960</v>
      </c>
      <c r="J124" s="8">
        <v>2129</v>
      </c>
      <c r="K124" s="8">
        <v>2099</v>
      </c>
      <c r="L124" s="8">
        <v>12746</v>
      </c>
      <c r="M124" s="8">
        <v>-29</v>
      </c>
      <c r="N124" s="8">
        <v>1147</v>
      </c>
    </row>
    <row r="125" spans="1:14" x14ac:dyDescent="0.25">
      <c r="A125" s="9">
        <v>43134</v>
      </c>
      <c r="B125" s="10">
        <v>0.5625</v>
      </c>
      <c r="C125" s="8">
        <v>71314</v>
      </c>
      <c r="D125" s="8">
        <v>70100</v>
      </c>
      <c r="E125" s="8">
        <v>70300</v>
      </c>
      <c r="F125" s="8">
        <v>382</v>
      </c>
      <c r="G125" s="8">
        <v>1091</v>
      </c>
      <c r="H125" s="8">
        <v>7490</v>
      </c>
      <c r="I125" s="8">
        <v>53959</v>
      </c>
      <c r="J125" s="8">
        <v>2228</v>
      </c>
      <c r="K125" s="8">
        <v>2094</v>
      </c>
      <c r="L125" s="8">
        <v>11671</v>
      </c>
      <c r="M125" s="8">
        <v>-29</v>
      </c>
      <c r="N125" s="8">
        <v>1139</v>
      </c>
    </row>
    <row r="126" spans="1:14" x14ac:dyDescent="0.25">
      <c r="A126" s="9">
        <v>43134</v>
      </c>
      <c r="B126" s="10">
        <v>0.58333333333333337</v>
      </c>
      <c r="C126" s="8">
        <v>69943</v>
      </c>
      <c r="D126" s="8">
        <v>68500</v>
      </c>
      <c r="E126" s="8">
        <v>68700</v>
      </c>
      <c r="F126" s="8">
        <v>382</v>
      </c>
      <c r="G126" s="8">
        <v>1053</v>
      </c>
      <c r="H126" s="8">
        <v>7416</v>
      </c>
      <c r="I126" s="8">
        <v>53955</v>
      </c>
      <c r="J126" s="8">
        <v>2326</v>
      </c>
      <c r="K126" s="8">
        <v>2012</v>
      </c>
      <c r="L126" s="8">
        <v>10737</v>
      </c>
      <c r="M126" s="8">
        <v>-29</v>
      </c>
      <c r="N126" s="8">
        <v>1134</v>
      </c>
    </row>
    <row r="127" spans="1:14" x14ac:dyDescent="0.25">
      <c r="A127" s="9">
        <v>43134</v>
      </c>
      <c r="B127" s="10">
        <v>0.60416666666666663</v>
      </c>
      <c r="C127" s="8">
        <v>69041</v>
      </c>
      <c r="D127" s="8">
        <v>68300</v>
      </c>
      <c r="E127" s="8">
        <v>68500</v>
      </c>
      <c r="F127" s="8">
        <v>382</v>
      </c>
      <c r="G127" s="8">
        <v>1158</v>
      </c>
      <c r="H127" s="8">
        <v>7312</v>
      </c>
      <c r="I127" s="8">
        <v>53796</v>
      </c>
      <c r="J127" s="8">
        <v>2239</v>
      </c>
      <c r="K127" s="8">
        <v>1888</v>
      </c>
      <c r="L127" s="8">
        <v>10353</v>
      </c>
      <c r="M127" s="8">
        <v>-62</v>
      </c>
      <c r="N127" s="8">
        <v>1189</v>
      </c>
    </row>
    <row r="128" spans="1:14" x14ac:dyDescent="0.25">
      <c r="A128" s="9">
        <v>43134</v>
      </c>
      <c r="B128" s="10">
        <v>0.625</v>
      </c>
      <c r="C128" s="8">
        <v>67551</v>
      </c>
      <c r="D128" s="8">
        <v>66200</v>
      </c>
      <c r="E128" s="8">
        <v>66500</v>
      </c>
      <c r="F128" s="8">
        <v>381</v>
      </c>
      <c r="G128" s="8">
        <v>1034</v>
      </c>
      <c r="H128" s="8">
        <v>7260</v>
      </c>
      <c r="I128" s="8">
        <v>53763</v>
      </c>
      <c r="J128" s="8">
        <v>2288</v>
      </c>
      <c r="K128" s="8">
        <v>1613</v>
      </c>
      <c r="L128" s="8">
        <v>9561</v>
      </c>
      <c r="M128" s="8">
        <v>-65</v>
      </c>
      <c r="N128" s="8">
        <v>1215</v>
      </c>
    </row>
    <row r="129" spans="1:14" x14ac:dyDescent="0.25">
      <c r="A129" s="9">
        <v>43134</v>
      </c>
      <c r="B129" s="10">
        <v>0.64583333333333337</v>
      </c>
      <c r="C129" s="8">
        <v>66935</v>
      </c>
      <c r="D129" s="8">
        <v>65300</v>
      </c>
      <c r="E129" s="8">
        <v>65600</v>
      </c>
      <c r="F129" s="8">
        <v>381</v>
      </c>
      <c r="G129" s="8">
        <v>986</v>
      </c>
      <c r="H129" s="8">
        <v>7327</v>
      </c>
      <c r="I129" s="8">
        <v>53776</v>
      </c>
      <c r="J129" s="8">
        <v>2224</v>
      </c>
      <c r="K129" s="8">
        <v>1326</v>
      </c>
      <c r="L129" s="8">
        <v>9572</v>
      </c>
      <c r="M129" s="8">
        <v>-65</v>
      </c>
      <c r="N129" s="8">
        <v>1227</v>
      </c>
    </row>
    <row r="130" spans="1:14" x14ac:dyDescent="0.25">
      <c r="A130" s="9">
        <v>43134</v>
      </c>
      <c r="B130" s="10">
        <v>0.66666666666666663</v>
      </c>
      <c r="C130" s="8">
        <v>66091</v>
      </c>
      <c r="D130" s="8">
        <v>64500</v>
      </c>
      <c r="E130" s="8">
        <v>64800</v>
      </c>
      <c r="F130" s="8">
        <v>382</v>
      </c>
      <c r="G130" s="8">
        <v>943</v>
      </c>
      <c r="H130" s="8">
        <v>7301</v>
      </c>
      <c r="I130" s="8">
        <v>53765</v>
      </c>
      <c r="J130" s="8">
        <v>2099</v>
      </c>
      <c r="K130" s="8">
        <v>1006</v>
      </c>
      <c r="L130" s="8">
        <v>9360</v>
      </c>
      <c r="M130" s="8">
        <v>-65</v>
      </c>
      <c r="N130" s="8">
        <v>1234</v>
      </c>
    </row>
    <row r="131" spans="1:14" x14ac:dyDescent="0.25">
      <c r="A131" s="9">
        <v>43134</v>
      </c>
      <c r="B131" s="10">
        <v>0.6875</v>
      </c>
      <c r="C131" s="8">
        <v>65646</v>
      </c>
      <c r="D131" s="8">
        <v>64200</v>
      </c>
      <c r="E131" s="8">
        <v>64500</v>
      </c>
      <c r="F131" s="8">
        <v>382</v>
      </c>
      <c r="G131" s="8">
        <v>933</v>
      </c>
      <c r="H131" s="8">
        <v>7332</v>
      </c>
      <c r="I131" s="8">
        <v>53730</v>
      </c>
      <c r="J131" s="8">
        <v>2007</v>
      </c>
      <c r="K131" s="8">
        <v>793</v>
      </c>
      <c r="L131" s="8">
        <v>9407</v>
      </c>
      <c r="M131" s="8">
        <v>-65</v>
      </c>
      <c r="N131" s="8">
        <v>1238</v>
      </c>
    </row>
    <row r="132" spans="1:14" x14ac:dyDescent="0.25">
      <c r="A132" s="9">
        <v>43134</v>
      </c>
      <c r="B132" s="10">
        <v>0.70833333333333337</v>
      </c>
      <c r="C132" s="8">
        <v>65643</v>
      </c>
      <c r="D132" s="8">
        <v>64700</v>
      </c>
      <c r="E132" s="8">
        <v>65100</v>
      </c>
      <c r="F132" s="8">
        <v>382</v>
      </c>
      <c r="G132" s="8">
        <v>953</v>
      </c>
      <c r="H132" s="8">
        <v>7348</v>
      </c>
      <c r="I132" s="8">
        <v>53767</v>
      </c>
      <c r="J132" s="8">
        <v>1937</v>
      </c>
      <c r="K132" s="8">
        <v>462</v>
      </c>
      <c r="L132" s="8">
        <v>9821</v>
      </c>
      <c r="M132" s="8">
        <v>-29</v>
      </c>
      <c r="N132" s="8">
        <v>1251</v>
      </c>
    </row>
    <row r="133" spans="1:14" x14ac:dyDescent="0.25">
      <c r="A133" s="9">
        <v>43134</v>
      </c>
      <c r="B133" s="10">
        <v>0.72916666666666663</v>
      </c>
      <c r="C133" s="8">
        <v>66510</v>
      </c>
      <c r="D133" s="8">
        <v>65800</v>
      </c>
      <c r="E133" s="8">
        <v>66200</v>
      </c>
      <c r="F133" s="8">
        <v>383</v>
      </c>
      <c r="G133" s="8">
        <v>859</v>
      </c>
      <c r="H133" s="8">
        <v>7534</v>
      </c>
      <c r="I133" s="8">
        <v>53764</v>
      </c>
      <c r="J133" s="8">
        <v>1767</v>
      </c>
      <c r="K133" s="8">
        <v>167</v>
      </c>
      <c r="L133" s="8">
        <v>10126</v>
      </c>
      <c r="M133" s="8">
        <v>-29</v>
      </c>
      <c r="N133" s="8">
        <v>1250</v>
      </c>
    </row>
    <row r="134" spans="1:14" x14ac:dyDescent="0.25">
      <c r="A134" s="9">
        <v>43134</v>
      </c>
      <c r="B134" s="10">
        <v>0.75</v>
      </c>
      <c r="C134" s="8">
        <v>68598</v>
      </c>
      <c r="D134" s="8">
        <v>68800</v>
      </c>
      <c r="E134" s="8">
        <v>69300</v>
      </c>
      <c r="F134" s="8">
        <v>384</v>
      </c>
      <c r="G134" s="8">
        <v>984</v>
      </c>
      <c r="H134" s="8">
        <v>7650</v>
      </c>
      <c r="I134" s="8">
        <v>53923</v>
      </c>
      <c r="J134" s="8">
        <v>1568</v>
      </c>
      <c r="K134" s="8">
        <v>13</v>
      </c>
      <c r="L134" s="8">
        <v>11703</v>
      </c>
      <c r="M134" s="8">
        <v>-29</v>
      </c>
      <c r="N134" s="8">
        <v>1245</v>
      </c>
    </row>
    <row r="135" spans="1:14" x14ac:dyDescent="0.25">
      <c r="A135" s="9">
        <v>43134</v>
      </c>
      <c r="B135" s="10">
        <v>0.77083333333333337</v>
      </c>
      <c r="C135" s="8">
        <v>71542</v>
      </c>
      <c r="D135" s="8">
        <v>71500</v>
      </c>
      <c r="E135" s="8">
        <v>72000</v>
      </c>
      <c r="F135" s="8">
        <v>387</v>
      </c>
      <c r="G135" s="8">
        <v>885</v>
      </c>
      <c r="H135" s="8">
        <v>7502</v>
      </c>
      <c r="I135" s="8">
        <v>53947</v>
      </c>
      <c r="J135" s="8">
        <v>1509</v>
      </c>
      <c r="K135" s="8">
        <v>-2</v>
      </c>
      <c r="L135" s="8">
        <v>12018</v>
      </c>
      <c r="M135" s="8">
        <v>-29</v>
      </c>
      <c r="N135" s="8">
        <v>1231</v>
      </c>
    </row>
    <row r="136" spans="1:14" x14ac:dyDescent="0.25">
      <c r="A136" s="9">
        <v>43134</v>
      </c>
      <c r="B136" s="10">
        <v>0.79166666666666663</v>
      </c>
      <c r="C136" s="8">
        <v>73419</v>
      </c>
      <c r="D136" s="8">
        <v>73000</v>
      </c>
      <c r="E136" s="8">
        <v>73600</v>
      </c>
      <c r="F136" s="8">
        <v>386</v>
      </c>
      <c r="G136" s="8">
        <v>851</v>
      </c>
      <c r="H136" s="8">
        <v>7475</v>
      </c>
      <c r="I136" s="8">
        <v>54192</v>
      </c>
      <c r="J136" s="8">
        <v>1525</v>
      </c>
      <c r="K136" s="8">
        <v>-2</v>
      </c>
      <c r="L136" s="8">
        <v>13650</v>
      </c>
      <c r="M136" s="8">
        <v>-28</v>
      </c>
      <c r="N136" s="8">
        <v>1245</v>
      </c>
    </row>
    <row r="137" spans="1:14" x14ac:dyDescent="0.25">
      <c r="A137" s="9">
        <v>43134</v>
      </c>
      <c r="B137" s="10">
        <v>0.8125</v>
      </c>
      <c r="C137" s="8">
        <v>73213</v>
      </c>
      <c r="D137" s="8">
        <v>72300</v>
      </c>
      <c r="E137" s="8">
        <v>72800</v>
      </c>
      <c r="F137" s="8">
        <v>386</v>
      </c>
      <c r="G137" s="8">
        <v>872</v>
      </c>
      <c r="H137" s="8">
        <v>7640</v>
      </c>
      <c r="I137" s="8">
        <v>54211</v>
      </c>
      <c r="J137" s="8">
        <v>1547</v>
      </c>
      <c r="K137" s="8">
        <v>-2</v>
      </c>
      <c r="L137" s="8">
        <v>13370</v>
      </c>
      <c r="M137" s="8">
        <v>-28</v>
      </c>
      <c r="N137" s="8">
        <v>1250</v>
      </c>
    </row>
    <row r="138" spans="1:14" x14ac:dyDescent="0.25">
      <c r="A138" s="9">
        <v>43134</v>
      </c>
      <c r="B138" s="10">
        <v>0.83333333333333337</v>
      </c>
      <c r="C138" s="8">
        <v>72327</v>
      </c>
      <c r="D138" s="8">
        <v>70900</v>
      </c>
      <c r="E138" s="8">
        <v>71400</v>
      </c>
      <c r="F138" s="8">
        <v>386</v>
      </c>
      <c r="G138" s="8">
        <v>823</v>
      </c>
      <c r="H138" s="8">
        <v>7644</v>
      </c>
      <c r="I138" s="8">
        <v>54573</v>
      </c>
      <c r="J138" s="8">
        <v>1519</v>
      </c>
      <c r="K138" s="8">
        <v>-2</v>
      </c>
      <c r="L138" s="8">
        <v>12365</v>
      </c>
      <c r="M138" s="8">
        <v>-29</v>
      </c>
      <c r="N138" s="8">
        <v>1247</v>
      </c>
    </row>
    <row r="139" spans="1:14" x14ac:dyDescent="0.25">
      <c r="A139" s="9">
        <v>43134</v>
      </c>
      <c r="B139" s="10">
        <v>0.85416666666666663</v>
      </c>
      <c r="C139" s="8">
        <v>70650</v>
      </c>
      <c r="D139" s="8">
        <v>69400</v>
      </c>
      <c r="E139" s="8">
        <v>69800</v>
      </c>
      <c r="F139" s="8">
        <v>385</v>
      </c>
      <c r="G139" s="8">
        <v>852</v>
      </c>
      <c r="H139" s="8">
        <v>7668</v>
      </c>
      <c r="I139" s="8">
        <v>54929</v>
      </c>
      <c r="J139" s="8">
        <v>1557</v>
      </c>
      <c r="K139" s="8">
        <v>-2</v>
      </c>
      <c r="L139" s="8">
        <v>11144</v>
      </c>
      <c r="M139" s="8">
        <v>-29</v>
      </c>
      <c r="N139" s="8">
        <v>1242</v>
      </c>
    </row>
    <row r="140" spans="1:14" x14ac:dyDescent="0.25">
      <c r="A140" s="9">
        <v>43134</v>
      </c>
      <c r="B140" s="10">
        <v>0.875</v>
      </c>
      <c r="C140" s="8">
        <v>69012</v>
      </c>
      <c r="D140" s="8">
        <v>68000</v>
      </c>
      <c r="E140" s="8">
        <v>68300</v>
      </c>
      <c r="F140" s="8">
        <v>385</v>
      </c>
      <c r="G140" s="8">
        <v>827</v>
      </c>
      <c r="H140" s="8">
        <v>7641</v>
      </c>
      <c r="I140" s="8">
        <v>54646</v>
      </c>
      <c r="J140" s="8">
        <v>1477</v>
      </c>
      <c r="K140" s="8">
        <v>-2</v>
      </c>
      <c r="L140" s="8">
        <v>9880</v>
      </c>
      <c r="M140" s="8">
        <v>-29</v>
      </c>
      <c r="N140" s="8">
        <v>1243</v>
      </c>
    </row>
    <row r="141" spans="1:14" x14ac:dyDescent="0.25">
      <c r="A141" s="9">
        <v>43134</v>
      </c>
      <c r="B141" s="10">
        <v>0.89583333333333337</v>
      </c>
      <c r="C141" s="8">
        <v>67583</v>
      </c>
      <c r="D141" s="8">
        <v>66700</v>
      </c>
      <c r="E141" s="8">
        <v>66900</v>
      </c>
      <c r="F141" s="8">
        <v>385</v>
      </c>
      <c r="G141" s="8">
        <v>922</v>
      </c>
      <c r="H141" s="8">
        <v>7347</v>
      </c>
      <c r="I141" s="8">
        <v>54769</v>
      </c>
      <c r="J141" s="8">
        <v>1408</v>
      </c>
      <c r="K141" s="8">
        <v>-2</v>
      </c>
      <c r="L141" s="8">
        <v>9130</v>
      </c>
      <c r="M141" s="8">
        <v>-123</v>
      </c>
      <c r="N141" s="8">
        <v>1248</v>
      </c>
    </row>
    <row r="142" spans="1:14" x14ac:dyDescent="0.25">
      <c r="A142" s="9">
        <v>43134</v>
      </c>
      <c r="B142" s="10">
        <v>0.91666666666666663</v>
      </c>
      <c r="C142" s="8">
        <v>66749</v>
      </c>
      <c r="D142" s="8">
        <v>65900</v>
      </c>
      <c r="E142" s="8">
        <v>66100</v>
      </c>
      <c r="F142" s="8">
        <v>384</v>
      </c>
      <c r="G142" s="8">
        <v>895</v>
      </c>
      <c r="H142" s="8">
        <v>7279</v>
      </c>
      <c r="I142" s="8">
        <v>54716</v>
      </c>
      <c r="J142" s="8">
        <v>1377</v>
      </c>
      <c r="K142" s="8">
        <v>-2</v>
      </c>
      <c r="L142" s="8">
        <v>8606</v>
      </c>
      <c r="M142" s="8">
        <v>-480</v>
      </c>
      <c r="N142" s="8">
        <v>1248</v>
      </c>
    </row>
    <row r="143" spans="1:14" x14ac:dyDescent="0.25">
      <c r="A143" s="9">
        <v>43134</v>
      </c>
      <c r="B143" s="10">
        <v>0.9375</v>
      </c>
      <c r="C143" s="8">
        <v>67728</v>
      </c>
      <c r="D143" s="8">
        <v>67600</v>
      </c>
      <c r="E143" s="8">
        <v>67700</v>
      </c>
      <c r="F143" s="8">
        <v>385</v>
      </c>
      <c r="G143" s="8">
        <v>824</v>
      </c>
      <c r="H143" s="8">
        <v>7386</v>
      </c>
      <c r="I143" s="8">
        <v>54767</v>
      </c>
      <c r="J143" s="8">
        <v>1372</v>
      </c>
      <c r="K143" s="8">
        <v>-2</v>
      </c>
      <c r="L143" s="8">
        <v>8641</v>
      </c>
      <c r="M143" s="8">
        <v>-406</v>
      </c>
      <c r="N143" s="8">
        <v>1248</v>
      </c>
    </row>
    <row r="144" spans="1:14" x14ac:dyDescent="0.25">
      <c r="A144" s="9">
        <v>43134</v>
      </c>
      <c r="B144" s="10">
        <v>0.95833333333333337</v>
      </c>
      <c r="C144" s="8">
        <v>70600</v>
      </c>
      <c r="D144" s="8">
        <v>70400</v>
      </c>
      <c r="E144" s="8">
        <v>70400</v>
      </c>
      <c r="F144" s="8">
        <v>383</v>
      </c>
      <c r="G144" s="8">
        <v>959</v>
      </c>
      <c r="H144" s="8">
        <v>7394</v>
      </c>
      <c r="I144" s="8">
        <v>54881</v>
      </c>
      <c r="J144" s="8">
        <v>1385</v>
      </c>
      <c r="K144" s="8">
        <v>-2</v>
      </c>
      <c r="L144" s="8">
        <v>10350</v>
      </c>
      <c r="M144" s="8">
        <v>-95</v>
      </c>
      <c r="N144" s="8">
        <v>1245</v>
      </c>
    </row>
    <row r="145" spans="1:14" x14ac:dyDescent="0.25">
      <c r="A145" s="9">
        <v>43134</v>
      </c>
      <c r="B145" s="10">
        <v>0.97916666666666663</v>
      </c>
      <c r="C145" s="8">
        <v>70201</v>
      </c>
      <c r="D145" s="8">
        <v>70400</v>
      </c>
      <c r="E145" s="8">
        <v>70300</v>
      </c>
      <c r="F145" s="8">
        <v>382</v>
      </c>
      <c r="G145" s="8">
        <v>881</v>
      </c>
      <c r="H145" s="8">
        <v>6880</v>
      </c>
      <c r="I145" s="8">
        <v>54803</v>
      </c>
      <c r="J145" s="8">
        <v>1394</v>
      </c>
      <c r="K145" s="8">
        <v>-2</v>
      </c>
      <c r="L145" s="8">
        <v>9203</v>
      </c>
      <c r="M145" s="8">
        <v>-65</v>
      </c>
      <c r="N145" s="8">
        <v>1241</v>
      </c>
    </row>
    <row r="146" spans="1:14" x14ac:dyDescent="0.25">
      <c r="A146" s="9">
        <v>43135</v>
      </c>
      <c r="B146" s="10">
        <v>0</v>
      </c>
      <c r="C146" s="8">
        <v>70469</v>
      </c>
      <c r="D146" s="8">
        <v>69200</v>
      </c>
      <c r="E146" s="8">
        <v>69400</v>
      </c>
      <c r="F146" s="8">
        <v>383</v>
      </c>
      <c r="G146" s="8">
        <v>941</v>
      </c>
      <c r="H146" s="8">
        <v>6917</v>
      </c>
      <c r="I146" s="8">
        <v>54775</v>
      </c>
      <c r="J146" s="8">
        <v>1363</v>
      </c>
      <c r="K146" s="8">
        <v>-2</v>
      </c>
      <c r="L146" s="8">
        <v>9321</v>
      </c>
      <c r="M146" s="8">
        <v>-67</v>
      </c>
      <c r="N146" s="8">
        <v>1241</v>
      </c>
    </row>
    <row r="147" spans="1:14" x14ac:dyDescent="0.25">
      <c r="A147" s="9">
        <v>43135</v>
      </c>
      <c r="B147" s="10">
        <v>2.0833333333333332E-2</v>
      </c>
      <c r="C147" s="8">
        <v>68609</v>
      </c>
      <c r="D147" s="8">
        <v>67500</v>
      </c>
      <c r="E147" s="8">
        <v>67400</v>
      </c>
      <c r="F147" s="8">
        <v>383</v>
      </c>
      <c r="G147" s="8">
        <v>961</v>
      </c>
      <c r="H147" s="8">
        <v>5172</v>
      </c>
      <c r="I147" s="8">
        <v>54233</v>
      </c>
      <c r="J147" s="8">
        <v>1341</v>
      </c>
      <c r="K147" s="8">
        <v>-2</v>
      </c>
      <c r="L147" s="8">
        <v>9346</v>
      </c>
      <c r="M147" s="8">
        <v>-67</v>
      </c>
      <c r="N147" s="8">
        <v>1245</v>
      </c>
    </row>
    <row r="148" spans="1:14" x14ac:dyDescent="0.25">
      <c r="A148" s="9">
        <v>43135</v>
      </c>
      <c r="B148" s="10">
        <v>4.1666666666666664E-2</v>
      </c>
      <c r="C148" s="8">
        <v>66094</v>
      </c>
      <c r="D148" s="8">
        <v>65300</v>
      </c>
      <c r="E148" s="8">
        <v>65000</v>
      </c>
      <c r="F148" s="8">
        <v>382</v>
      </c>
      <c r="G148" s="8">
        <v>890</v>
      </c>
      <c r="H148" s="8">
        <v>4582</v>
      </c>
      <c r="I148" s="8">
        <v>54019</v>
      </c>
      <c r="J148" s="8">
        <v>1350</v>
      </c>
      <c r="K148" s="8">
        <v>-2</v>
      </c>
      <c r="L148" s="8">
        <v>8924</v>
      </c>
      <c r="M148" s="8">
        <v>-970</v>
      </c>
      <c r="N148" s="8">
        <v>1248</v>
      </c>
    </row>
    <row r="149" spans="1:14" x14ac:dyDescent="0.25">
      <c r="A149" s="9">
        <v>43135</v>
      </c>
      <c r="B149" s="10">
        <v>6.25E-2</v>
      </c>
      <c r="C149" s="8">
        <v>65575</v>
      </c>
      <c r="D149" s="8">
        <v>65600</v>
      </c>
      <c r="E149" s="8">
        <v>65600</v>
      </c>
      <c r="F149" s="8">
        <v>379</v>
      </c>
      <c r="G149" s="8">
        <v>954</v>
      </c>
      <c r="H149" s="8">
        <v>3851</v>
      </c>
      <c r="I149" s="8">
        <v>54117</v>
      </c>
      <c r="J149" s="8">
        <v>1420</v>
      </c>
      <c r="K149" s="8">
        <v>-2</v>
      </c>
      <c r="L149" s="8">
        <v>8452</v>
      </c>
      <c r="M149" s="8">
        <v>-1077</v>
      </c>
      <c r="N149" s="8">
        <v>1241</v>
      </c>
    </row>
    <row r="150" spans="1:14" x14ac:dyDescent="0.25">
      <c r="A150" s="9">
        <v>43135</v>
      </c>
      <c r="B150" s="10">
        <v>8.3333333333333329E-2</v>
      </c>
      <c r="C150" s="8">
        <v>64878</v>
      </c>
      <c r="D150" s="8">
        <v>65300</v>
      </c>
      <c r="E150" s="8">
        <v>65100</v>
      </c>
      <c r="F150" s="8">
        <v>380</v>
      </c>
      <c r="G150" s="8">
        <v>917</v>
      </c>
      <c r="H150" s="8">
        <v>3744</v>
      </c>
      <c r="I150" s="8">
        <v>53888</v>
      </c>
      <c r="J150" s="8">
        <v>1491</v>
      </c>
      <c r="K150" s="8">
        <v>-2</v>
      </c>
      <c r="L150" s="8">
        <v>8362</v>
      </c>
      <c r="M150" s="8">
        <v>-1303</v>
      </c>
      <c r="N150" s="8">
        <v>1235</v>
      </c>
    </row>
    <row r="151" spans="1:14" x14ac:dyDescent="0.25">
      <c r="A151" s="9">
        <v>43135</v>
      </c>
      <c r="B151" s="10">
        <v>0.10416666666666667</v>
      </c>
      <c r="C151" s="8">
        <v>64326</v>
      </c>
      <c r="D151" s="8">
        <v>64300</v>
      </c>
      <c r="E151" s="8">
        <v>63100</v>
      </c>
      <c r="F151" s="8">
        <v>381</v>
      </c>
      <c r="G151" s="8">
        <v>880</v>
      </c>
      <c r="H151" s="8">
        <v>3054</v>
      </c>
      <c r="I151" s="8">
        <v>53927</v>
      </c>
      <c r="J151" s="8">
        <v>1632</v>
      </c>
      <c r="K151" s="8">
        <v>-2</v>
      </c>
      <c r="L151" s="8">
        <v>8214</v>
      </c>
      <c r="M151" s="8">
        <v>-1913</v>
      </c>
      <c r="N151" s="8">
        <v>1233</v>
      </c>
    </row>
    <row r="152" spans="1:14" x14ac:dyDescent="0.25">
      <c r="A152" s="9">
        <v>43135</v>
      </c>
      <c r="B152" s="10">
        <v>0.125</v>
      </c>
      <c r="C152" s="8">
        <v>62274</v>
      </c>
      <c r="D152" s="8">
        <v>61900</v>
      </c>
      <c r="E152" s="8">
        <v>61200</v>
      </c>
      <c r="F152" s="8">
        <v>380</v>
      </c>
      <c r="G152" s="8">
        <v>696</v>
      </c>
      <c r="H152" s="8">
        <v>3034</v>
      </c>
      <c r="I152" s="8">
        <v>53600</v>
      </c>
      <c r="J152" s="8">
        <v>1741</v>
      </c>
      <c r="K152" s="8">
        <v>-2</v>
      </c>
      <c r="L152" s="8">
        <v>7706</v>
      </c>
      <c r="M152" s="8">
        <v>-2434</v>
      </c>
      <c r="N152" s="8">
        <v>1230</v>
      </c>
    </row>
    <row r="153" spans="1:14" x14ac:dyDescent="0.25">
      <c r="A153" s="9">
        <v>43135</v>
      </c>
      <c r="B153" s="10">
        <v>0.14583333333333334</v>
      </c>
      <c r="C153" s="8">
        <v>60992</v>
      </c>
      <c r="D153" s="8">
        <v>60200</v>
      </c>
      <c r="E153" s="8">
        <v>59900</v>
      </c>
      <c r="F153" s="8">
        <v>380</v>
      </c>
      <c r="G153" s="8">
        <v>800</v>
      </c>
      <c r="H153" s="8">
        <v>3037</v>
      </c>
      <c r="I153" s="8">
        <v>53927</v>
      </c>
      <c r="J153" s="8">
        <v>1716</v>
      </c>
      <c r="K153" s="8">
        <v>-2</v>
      </c>
      <c r="L153" s="8">
        <v>7631</v>
      </c>
      <c r="M153" s="8">
        <v>-3252</v>
      </c>
      <c r="N153" s="8">
        <v>1232</v>
      </c>
    </row>
    <row r="154" spans="1:14" x14ac:dyDescent="0.25">
      <c r="A154" s="9">
        <v>43135</v>
      </c>
      <c r="B154" s="10">
        <v>0.16666666666666666</v>
      </c>
      <c r="C154" s="8">
        <v>59846</v>
      </c>
      <c r="D154" s="8">
        <v>58900</v>
      </c>
      <c r="E154" s="8">
        <v>58800</v>
      </c>
      <c r="F154" s="8">
        <v>380</v>
      </c>
      <c r="G154" s="8">
        <v>751</v>
      </c>
      <c r="H154" s="8">
        <v>3017</v>
      </c>
      <c r="I154" s="8">
        <v>53601</v>
      </c>
      <c r="J154" s="8">
        <v>1758</v>
      </c>
      <c r="K154" s="8">
        <v>-2</v>
      </c>
      <c r="L154" s="8">
        <v>7192</v>
      </c>
      <c r="M154" s="8">
        <v>-3451</v>
      </c>
      <c r="N154" s="8">
        <v>1236</v>
      </c>
    </row>
    <row r="155" spans="1:14" x14ac:dyDescent="0.25">
      <c r="A155" s="9">
        <v>43135</v>
      </c>
      <c r="B155" s="10">
        <v>0.1875</v>
      </c>
      <c r="C155" s="8">
        <v>59262</v>
      </c>
      <c r="D155" s="8">
        <v>58200</v>
      </c>
      <c r="E155" s="8">
        <v>58100</v>
      </c>
      <c r="F155" s="8">
        <v>381</v>
      </c>
      <c r="G155" s="8">
        <v>820</v>
      </c>
      <c r="H155" s="8">
        <v>3015</v>
      </c>
      <c r="I155" s="8">
        <v>54194</v>
      </c>
      <c r="J155" s="8">
        <v>1867</v>
      </c>
      <c r="K155" s="8">
        <v>-2</v>
      </c>
      <c r="L155" s="8">
        <v>7214</v>
      </c>
      <c r="M155" s="8">
        <v>-3245</v>
      </c>
      <c r="N155" s="8">
        <v>1239</v>
      </c>
    </row>
    <row r="156" spans="1:14" x14ac:dyDescent="0.25">
      <c r="A156" s="9">
        <v>43135</v>
      </c>
      <c r="B156" s="10">
        <v>0.20833333333333334</v>
      </c>
      <c r="C156" s="8">
        <v>58888</v>
      </c>
      <c r="D156" s="8">
        <v>57600</v>
      </c>
      <c r="E156" s="8">
        <v>57900</v>
      </c>
      <c r="F156" s="8">
        <v>381</v>
      </c>
      <c r="G156" s="8">
        <v>733</v>
      </c>
      <c r="H156" s="8">
        <v>3015</v>
      </c>
      <c r="I156" s="8">
        <v>54562</v>
      </c>
      <c r="J156" s="8">
        <v>1967</v>
      </c>
      <c r="K156" s="8">
        <v>-2</v>
      </c>
      <c r="L156" s="8">
        <v>7088</v>
      </c>
      <c r="M156" s="8">
        <v>-3243</v>
      </c>
      <c r="N156" s="8">
        <v>1237</v>
      </c>
    </row>
    <row r="157" spans="1:14" x14ac:dyDescent="0.25">
      <c r="A157" s="9">
        <v>43135</v>
      </c>
      <c r="B157" s="10">
        <v>0.22916666666666666</v>
      </c>
      <c r="C157" s="8">
        <v>59385</v>
      </c>
      <c r="D157" s="8">
        <v>58100</v>
      </c>
      <c r="E157" s="8">
        <v>58300</v>
      </c>
      <c r="F157" s="8">
        <v>381</v>
      </c>
      <c r="G157" s="8">
        <v>737</v>
      </c>
      <c r="H157" s="8">
        <v>2990</v>
      </c>
      <c r="I157" s="8">
        <v>54567</v>
      </c>
      <c r="J157" s="8">
        <v>2347</v>
      </c>
      <c r="K157" s="8">
        <v>-2</v>
      </c>
      <c r="L157" s="8">
        <v>7159</v>
      </c>
      <c r="M157" s="8">
        <v>-3444</v>
      </c>
      <c r="N157" s="8">
        <v>1232</v>
      </c>
    </row>
    <row r="158" spans="1:14" x14ac:dyDescent="0.25">
      <c r="A158" s="9">
        <v>43135</v>
      </c>
      <c r="B158" s="10">
        <v>0.25</v>
      </c>
      <c r="C158" s="8">
        <v>59624</v>
      </c>
      <c r="D158" s="8">
        <v>58400</v>
      </c>
      <c r="E158" s="8">
        <v>58700</v>
      </c>
      <c r="F158" s="8">
        <v>381</v>
      </c>
      <c r="G158" s="8">
        <v>724</v>
      </c>
      <c r="H158" s="8">
        <v>2981</v>
      </c>
      <c r="I158" s="8">
        <v>54396</v>
      </c>
      <c r="J158" s="8">
        <v>2603</v>
      </c>
      <c r="K158" s="8">
        <v>-2</v>
      </c>
      <c r="L158" s="8">
        <v>7154</v>
      </c>
      <c r="M158" s="8">
        <v>-3449</v>
      </c>
      <c r="N158" s="8">
        <v>1219</v>
      </c>
    </row>
    <row r="159" spans="1:14" x14ac:dyDescent="0.25">
      <c r="A159" s="9">
        <v>43135</v>
      </c>
      <c r="B159" s="10">
        <v>0.27083333333333331</v>
      </c>
      <c r="C159" s="8">
        <v>60424</v>
      </c>
      <c r="D159" s="8">
        <v>59100</v>
      </c>
      <c r="E159" s="8">
        <v>59700</v>
      </c>
      <c r="F159" s="8">
        <v>380</v>
      </c>
      <c r="G159" s="8">
        <v>730</v>
      </c>
      <c r="H159" s="8">
        <v>3001</v>
      </c>
      <c r="I159" s="8">
        <v>54548</v>
      </c>
      <c r="J159" s="8">
        <v>3034</v>
      </c>
      <c r="K159" s="8">
        <v>-2</v>
      </c>
      <c r="L159" s="8">
        <v>7212</v>
      </c>
      <c r="M159" s="8">
        <v>-3153</v>
      </c>
      <c r="N159" s="8">
        <v>1227</v>
      </c>
    </row>
    <row r="160" spans="1:14" x14ac:dyDescent="0.25">
      <c r="A160" s="9">
        <v>43135</v>
      </c>
      <c r="B160" s="10">
        <v>0.29166666666666669</v>
      </c>
      <c r="C160" s="8">
        <v>60955</v>
      </c>
      <c r="D160" s="8">
        <v>59500</v>
      </c>
      <c r="E160" s="8">
        <v>60100</v>
      </c>
      <c r="F160" s="8">
        <v>381</v>
      </c>
      <c r="G160" s="8">
        <v>734</v>
      </c>
      <c r="H160" s="8">
        <v>3021</v>
      </c>
      <c r="I160" s="8">
        <v>54485</v>
      </c>
      <c r="J160" s="8">
        <v>3583</v>
      </c>
      <c r="K160" s="8">
        <v>-2</v>
      </c>
      <c r="L160" s="8">
        <v>7078</v>
      </c>
      <c r="M160" s="8">
        <v>-3085</v>
      </c>
      <c r="N160" s="8">
        <v>1229</v>
      </c>
    </row>
    <row r="161" spans="1:14" x14ac:dyDescent="0.25">
      <c r="A161" s="9">
        <v>43135</v>
      </c>
      <c r="B161" s="10">
        <v>0.3125</v>
      </c>
      <c r="C161" s="8">
        <v>62086</v>
      </c>
      <c r="D161" s="8">
        <v>60500</v>
      </c>
      <c r="E161" s="8">
        <v>61100</v>
      </c>
      <c r="F161" s="8">
        <v>382</v>
      </c>
      <c r="G161" s="8">
        <v>639</v>
      </c>
      <c r="H161" s="8">
        <v>3030</v>
      </c>
      <c r="I161" s="8">
        <v>53847</v>
      </c>
      <c r="J161" s="8">
        <v>4028</v>
      </c>
      <c r="K161" s="8">
        <v>-2</v>
      </c>
      <c r="L161" s="8">
        <v>7131</v>
      </c>
      <c r="M161" s="8">
        <v>-2772</v>
      </c>
      <c r="N161" s="8">
        <v>1229</v>
      </c>
    </row>
    <row r="162" spans="1:14" x14ac:dyDescent="0.25">
      <c r="A162" s="9">
        <v>43135</v>
      </c>
      <c r="B162" s="10">
        <v>0.33333333333333331</v>
      </c>
      <c r="C162" s="8">
        <v>62534</v>
      </c>
      <c r="D162" s="8">
        <v>61300</v>
      </c>
      <c r="E162" s="8">
        <v>61900</v>
      </c>
      <c r="F162" s="8">
        <v>381</v>
      </c>
      <c r="G162" s="8">
        <v>682</v>
      </c>
      <c r="H162" s="8">
        <v>3035</v>
      </c>
      <c r="I162" s="8">
        <v>54003</v>
      </c>
      <c r="J162" s="8">
        <v>4154</v>
      </c>
      <c r="K162" s="8">
        <v>-1</v>
      </c>
      <c r="L162" s="8">
        <v>7293</v>
      </c>
      <c r="M162" s="8">
        <v>-2587</v>
      </c>
      <c r="N162" s="8">
        <v>1222</v>
      </c>
    </row>
    <row r="163" spans="1:14" x14ac:dyDescent="0.25">
      <c r="A163" s="9">
        <v>43135</v>
      </c>
      <c r="B163" s="10">
        <v>0.35416666666666669</v>
      </c>
      <c r="C163" s="8">
        <v>63336</v>
      </c>
      <c r="D163" s="8">
        <v>62200</v>
      </c>
      <c r="E163" s="8">
        <v>62800</v>
      </c>
      <c r="F163" s="8">
        <v>381</v>
      </c>
      <c r="G163" s="8">
        <v>784</v>
      </c>
      <c r="H163" s="8">
        <v>3049</v>
      </c>
      <c r="I163" s="8">
        <v>53672</v>
      </c>
      <c r="J163" s="8">
        <v>4303</v>
      </c>
      <c r="K163" s="8">
        <v>75</v>
      </c>
      <c r="L163" s="8">
        <v>7474</v>
      </c>
      <c r="M163" s="8">
        <v>-2238</v>
      </c>
      <c r="N163" s="8">
        <v>1225</v>
      </c>
    </row>
    <row r="164" spans="1:14" x14ac:dyDescent="0.25">
      <c r="A164" s="9">
        <v>43135</v>
      </c>
      <c r="B164" s="10">
        <v>0.375</v>
      </c>
      <c r="C164" s="8">
        <v>64916</v>
      </c>
      <c r="D164" s="8">
        <v>63800</v>
      </c>
      <c r="E164" s="8">
        <v>64300</v>
      </c>
      <c r="F164" s="8">
        <v>381</v>
      </c>
      <c r="G164" s="8">
        <v>918</v>
      </c>
      <c r="H164" s="8">
        <v>3049</v>
      </c>
      <c r="I164" s="8">
        <v>54270</v>
      </c>
      <c r="J164" s="8">
        <v>4349</v>
      </c>
      <c r="K164" s="8">
        <v>340</v>
      </c>
      <c r="L164" s="8">
        <v>7848</v>
      </c>
      <c r="M164" s="8">
        <v>-2235</v>
      </c>
      <c r="N164" s="8">
        <v>1175</v>
      </c>
    </row>
    <row r="165" spans="1:14" x14ac:dyDescent="0.25">
      <c r="A165" s="9">
        <v>43135</v>
      </c>
      <c r="B165" s="10">
        <v>0.39583333333333331</v>
      </c>
      <c r="C165" s="8">
        <v>66507</v>
      </c>
      <c r="D165" s="8">
        <v>65700</v>
      </c>
      <c r="E165" s="8">
        <v>66200</v>
      </c>
      <c r="F165" s="8">
        <v>381</v>
      </c>
      <c r="G165" s="8">
        <v>922</v>
      </c>
      <c r="H165" s="8">
        <v>3038</v>
      </c>
      <c r="I165" s="8">
        <v>54238</v>
      </c>
      <c r="J165" s="8">
        <v>4434</v>
      </c>
      <c r="K165" s="8">
        <v>756</v>
      </c>
      <c r="L165" s="8">
        <v>8636</v>
      </c>
      <c r="M165" s="8">
        <v>-2234</v>
      </c>
      <c r="N165" s="8">
        <v>1199</v>
      </c>
    </row>
    <row r="166" spans="1:14" x14ac:dyDescent="0.25">
      <c r="A166" s="9">
        <v>43135</v>
      </c>
      <c r="B166" s="10">
        <v>0.41666666666666669</v>
      </c>
      <c r="C166" s="8">
        <v>67743</v>
      </c>
      <c r="D166" s="8">
        <v>67100</v>
      </c>
      <c r="E166" s="8">
        <v>66600</v>
      </c>
      <c r="F166" s="8">
        <v>381</v>
      </c>
      <c r="G166" s="8">
        <v>919</v>
      </c>
      <c r="H166" s="8">
        <v>2989</v>
      </c>
      <c r="I166" s="8">
        <v>54109</v>
      </c>
      <c r="J166" s="8">
        <v>4818</v>
      </c>
      <c r="K166" s="8">
        <v>1277</v>
      </c>
      <c r="L166" s="8">
        <v>8598</v>
      </c>
      <c r="M166" s="8">
        <v>-1431</v>
      </c>
      <c r="N166" s="8">
        <v>1191</v>
      </c>
    </row>
    <row r="167" spans="1:14" x14ac:dyDescent="0.25">
      <c r="A167" s="9">
        <v>43135</v>
      </c>
      <c r="B167" s="10">
        <v>0.4375</v>
      </c>
      <c r="C167" s="8">
        <v>68714</v>
      </c>
      <c r="D167" s="8">
        <v>68200</v>
      </c>
      <c r="E167" s="8">
        <v>67800</v>
      </c>
      <c r="F167" s="8">
        <v>381</v>
      </c>
      <c r="G167" s="8">
        <v>908</v>
      </c>
      <c r="H167" s="8">
        <v>3003</v>
      </c>
      <c r="I167" s="8">
        <v>54379</v>
      </c>
      <c r="J167" s="8">
        <v>4812</v>
      </c>
      <c r="K167" s="8">
        <v>1774</v>
      </c>
      <c r="L167" s="8">
        <v>8767</v>
      </c>
      <c r="M167" s="8">
        <v>-974</v>
      </c>
      <c r="N167" s="8">
        <v>1220</v>
      </c>
    </row>
    <row r="168" spans="1:14" x14ac:dyDescent="0.25">
      <c r="A168" s="9">
        <v>43135</v>
      </c>
      <c r="B168" s="10">
        <v>0.45833333333333331</v>
      </c>
      <c r="C168" s="8">
        <v>69468</v>
      </c>
      <c r="D168" s="8">
        <v>68700</v>
      </c>
      <c r="E168" s="8">
        <v>68300</v>
      </c>
      <c r="F168" s="8">
        <v>382</v>
      </c>
      <c r="G168" s="8">
        <v>875</v>
      </c>
      <c r="H168" s="8">
        <v>3029</v>
      </c>
      <c r="I168" s="8">
        <v>54475</v>
      </c>
      <c r="J168" s="8">
        <v>5003</v>
      </c>
      <c r="K168" s="8">
        <v>2166</v>
      </c>
      <c r="L168" s="8">
        <v>8803</v>
      </c>
      <c r="M168" s="8">
        <v>-999</v>
      </c>
      <c r="N168" s="8">
        <v>1224</v>
      </c>
    </row>
    <row r="169" spans="1:14" x14ac:dyDescent="0.25">
      <c r="A169" s="9">
        <v>43135</v>
      </c>
      <c r="B169" s="10">
        <v>0.47916666666666669</v>
      </c>
      <c r="C169" s="8">
        <v>70027</v>
      </c>
      <c r="D169" s="8">
        <v>69500</v>
      </c>
      <c r="E169" s="8">
        <v>68600</v>
      </c>
      <c r="F169" s="8">
        <v>381</v>
      </c>
      <c r="G169" s="8">
        <v>814</v>
      </c>
      <c r="H169" s="8">
        <v>3036</v>
      </c>
      <c r="I169" s="8">
        <v>54286</v>
      </c>
      <c r="J169" s="8">
        <v>5288</v>
      </c>
      <c r="K169" s="8">
        <v>2446</v>
      </c>
      <c r="L169" s="8">
        <v>8707</v>
      </c>
      <c r="M169" s="8">
        <v>-491</v>
      </c>
      <c r="N169" s="8">
        <v>1226</v>
      </c>
    </row>
    <row r="170" spans="1:14" x14ac:dyDescent="0.25">
      <c r="A170" s="9">
        <v>43135</v>
      </c>
      <c r="B170" s="10">
        <v>0.5</v>
      </c>
      <c r="C170" s="8">
        <v>70738</v>
      </c>
      <c r="D170" s="8">
        <v>70500</v>
      </c>
      <c r="E170" s="8">
        <v>70300</v>
      </c>
      <c r="F170" s="8">
        <v>381</v>
      </c>
      <c r="G170" s="8">
        <v>817</v>
      </c>
      <c r="H170" s="8">
        <v>3033</v>
      </c>
      <c r="I170" s="8">
        <v>54315</v>
      </c>
      <c r="J170" s="8">
        <v>5470</v>
      </c>
      <c r="K170" s="8">
        <v>2606</v>
      </c>
      <c r="L170" s="8">
        <v>8706</v>
      </c>
      <c r="M170" s="8">
        <v>-687</v>
      </c>
      <c r="N170" s="8">
        <v>1235</v>
      </c>
    </row>
    <row r="171" spans="1:14" x14ac:dyDescent="0.25">
      <c r="A171" s="9">
        <v>43135</v>
      </c>
      <c r="B171" s="10">
        <v>0.52083333333333337</v>
      </c>
      <c r="C171" s="8">
        <v>71317</v>
      </c>
      <c r="D171" s="8">
        <v>70600</v>
      </c>
      <c r="E171" s="8">
        <v>69800</v>
      </c>
      <c r="F171" s="8">
        <v>380</v>
      </c>
      <c r="G171" s="8">
        <v>889</v>
      </c>
      <c r="H171" s="8">
        <v>3031</v>
      </c>
      <c r="I171" s="8">
        <v>54588</v>
      </c>
      <c r="J171" s="8">
        <v>5539</v>
      </c>
      <c r="K171" s="8">
        <v>2699</v>
      </c>
      <c r="L171" s="8">
        <v>8738</v>
      </c>
      <c r="M171" s="8">
        <v>-1337</v>
      </c>
      <c r="N171" s="8">
        <v>1248</v>
      </c>
    </row>
    <row r="172" spans="1:14" x14ac:dyDescent="0.25">
      <c r="A172" s="9">
        <v>43135</v>
      </c>
      <c r="B172" s="10">
        <v>0.54166666666666663</v>
      </c>
      <c r="C172" s="8">
        <v>71687</v>
      </c>
      <c r="D172" s="8">
        <v>71800</v>
      </c>
      <c r="E172" s="8">
        <v>71400</v>
      </c>
      <c r="F172" s="8">
        <v>381</v>
      </c>
      <c r="G172" s="8">
        <v>886</v>
      </c>
      <c r="H172" s="8">
        <v>3033</v>
      </c>
      <c r="I172" s="8">
        <v>54504</v>
      </c>
      <c r="J172" s="8">
        <v>5646</v>
      </c>
      <c r="K172" s="8">
        <v>2697</v>
      </c>
      <c r="L172" s="8">
        <v>8843</v>
      </c>
      <c r="M172" s="8">
        <v>-726</v>
      </c>
      <c r="N172" s="8">
        <v>1243</v>
      </c>
    </row>
    <row r="173" spans="1:14" x14ac:dyDescent="0.25">
      <c r="A173" s="9">
        <v>43135</v>
      </c>
      <c r="B173" s="10">
        <v>0.5625</v>
      </c>
      <c r="C173" s="8">
        <v>69687</v>
      </c>
      <c r="D173" s="8">
        <v>68500</v>
      </c>
      <c r="E173" s="8">
        <v>67900</v>
      </c>
      <c r="F173" s="8">
        <v>381</v>
      </c>
      <c r="G173" s="8">
        <v>843</v>
      </c>
      <c r="H173" s="8">
        <v>3039</v>
      </c>
      <c r="I173" s="8">
        <v>54144</v>
      </c>
      <c r="J173" s="8">
        <v>5859</v>
      </c>
      <c r="K173" s="8">
        <v>2606</v>
      </c>
      <c r="L173" s="8">
        <v>8194</v>
      </c>
      <c r="M173" s="8">
        <v>-1364</v>
      </c>
      <c r="N173" s="8">
        <v>1235</v>
      </c>
    </row>
    <row r="174" spans="1:14" x14ac:dyDescent="0.25">
      <c r="A174" s="9">
        <v>43135</v>
      </c>
      <c r="B174" s="10">
        <v>0.58333333333333337</v>
      </c>
      <c r="C174" s="8">
        <v>67740</v>
      </c>
      <c r="D174" s="8">
        <v>66800</v>
      </c>
      <c r="E174" s="8">
        <v>66500</v>
      </c>
      <c r="F174" s="8">
        <v>381</v>
      </c>
      <c r="G174" s="8">
        <v>876</v>
      </c>
      <c r="H174" s="8">
        <v>3031</v>
      </c>
      <c r="I174" s="8">
        <v>54323</v>
      </c>
      <c r="J174" s="8">
        <v>6005</v>
      </c>
      <c r="K174" s="8">
        <v>2541</v>
      </c>
      <c r="L174" s="8">
        <v>8091</v>
      </c>
      <c r="M174" s="8">
        <v>-3051</v>
      </c>
      <c r="N174" s="8">
        <v>1221</v>
      </c>
    </row>
    <row r="175" spans="1:14" x14ac:dyDescent="0.25">
      <c r="A175" s="9">
        <v>43135</v>
      </c>
      <c r="B175" s="10">
        <v>0.60416666666666663</v>
      </c>
      <c r="C175" s="8">
        <v>66733</v>
      </c>
      <c r="D175" s="8">
        <v>65600</v>
      </c>
      <c r="E175" s="8">
        <v>65300</v>
      </c>
      <c r="F175" s="8">
        <v>381</v>
      </c>
      <c r="G175" s="8">
        <v>745</v>
      </c>
      <c r="H175" s="8">
        <v>3021</v>
      </c>
      <c r="I175" s="8">
        <v>54362</v>
      </c>
      <c r="J175" s="8">
        <v>6047</v>
      </c>
      <c r="K175" s="8">
        <v>2338</v>
      </c>
      <c r="L175" s="8">
        <v>7755</v>
      </c>
      <c r="M175" s="8">
        <v>-3181</v>
      </c>
      <c r="N175" s="8">
        <v>1224</v>
      </c>
    </row>
    <row r="176" spans="1:14" x14ac:dyDescent="0.25">
      <c r="A176" s="9">
        <v>43135</v>
      </c>
      <c r="B176" s="10">
        <v>0.625</v>
      </c>
      <c r="C176" s="8">
        <v>64978</v>
      </c>
      <c r="D176" s="8">
        <v>63900</v>
      </c>
      <c r="E176" s="8">
        <v>63600</v>
      </c>
      <c r="F176" s="8">
        <v>381</v>
      </c>
      <c r="G176" s="8">
        <v>628</v>
      </c>
      <c r="H176" s="8">
        <v>3017</v>
      </c>
      <c r="I176" s="8">
        <v>53972</v>
      </c>
      <c r="J176" s="8">
        <v>6080</v>
      </c>
      <c r="K176" s="8">
        <v>2147</v>
      </c>
      <c r="L176" s="8">
        <v>7386</v>
      </c>
      <c r="M176" s="8">
        <v>-3414</v>
      </c>
      <c r="N176" s="8">
        <v>1232</v>
      </c>
    </row>
    <row r="177" spans="1:14" x14ac:dyDescent="0.25">
      <c r="A177" s="9">
        <v>43135</v>
      </c>
      <c r="B177" s="10">
        <v>0.64583333333333337</v>
      </c>
      <c r="C177" s="8">
        <v>64027</v>
      </c>
      <c r="D177" s="8">
        <v>63400</v>
      </c>
      <c r="E177" s="8">
        <v>63000</v>
      </c>
      <c r="F177" s="8">
        <v>381</v>
      </c>
      <c r="G177" s="8">
        <v>695</v>
      </c>
      <c r="H177" s="8">
        <v>2989</v>
      </c>
      <c r="I177" s="8">
        <v>54332</v>
      </c>
      <c r="J177" s="8">
        <v>5891</v>
      </c>
      <c r="K177" s="8">
        <v>1781</v>
      </c>
      <c r="L177" s="8">
        <v>7197</v>
      </c>
      <c r="M177" s="8">
        <v>-3459</v>
      </c>
      <c r="N177" s="8">
        <v>1246</v>
      </c>
    </row>
    <row r="178" spans="1:14" x14ac:dyDescent="0.25">
      <c r="A178" s="9">
        <v>43135</v>
      </c>
      <c r="B178" s="10">
        <v>0.66666666666666663</v>
      </c>
      <c r="C178" s="8">
        <v>63479</v>
      </c>
      <c r="D178" s="8">
        <v>62700</v>
      </c>
      <c r="E178" s="8">
        <v>62300</v>
      </c>
      <c r="F178" s="8">
        <v>381</v>
      </c>
      <c r="G178" s="8">
        <v>707</v>
      </c>
      <c r="H178" s="8">
        <v>3055</v>
      </c>
      <c r="I178" s="8">
        <v>54455</v>
      </c>
      <c r="J178" s="8">
        <v>5695</v>
      </c>
      <c r="K178" s="8">
        <v>1327</v>
      </c>
      <c r="L178" s="8">
        <v>7302</v>
      </c>
      <c r="M178" s="8">
        <v>-3450</v>
      </c>
      <c r="N178" s="8">
        <v>1253</v>
      </c>
    </row>
    <row r="179" spans="1:14" x14ac:dyDescent="0.25">
      <c r="A179" s="9">
        <v>43135</v>
      </c>
      <c r="B179" s="10">
        <v>0.6875</v>
      </c>
      <c r="C179" s="8">
        <v>63351</v>
      </c>
      <c r="D179" s="8">
        <v>62400</v>
      </c>
      <c r="E179" s="8">
        <v>62000</v>
      </c>
      <c r="F179" s="8">
        <v>381</v>
      </c>
      <c r="G179" s="8">
        <v>788</v>
      </c>
      <c r="H179" s="8">
        <v>3494</v>
      </c>
      <c r="I179" s="8">
        <v>54874</v>
      </c>
      <c r="J179" s="8">
        <v>5839</v>
      </c>
      <c r="K179" s="8">
        <v>933</v>
      </c>
      <c r="L179" s="8">
        <v>7282</v>
      </c>
      <c r="M179" s="8">
        <v>-3449</v>
      </c>
      <c r="N179" s="8">
        <v>1262</v>
      </c>
    </row>
    <row r="180" spans="1:14" x14ac:dyDescent="0.25">
      <c r="A180" s="9">
        <v>43135</v>
      </c>
      <c r="B180" s="10">
        <v>0.70833333333333337</v>
      </c>
      <c r="C180" s="8">
        <v>63676</v>
      </c>
      <c r="D180" s="8">
        <v>63000</v>
      </c>
      <c r="E180" s="8">
        <v>62700</v>
      </c>
      <c r="F180" s="8">
        <v>380</v>
      </c>
      <c r="G180" s="8">
        <v>775</v>
      </c>
      <c r="H180" s="8">
        <v>3752</v>
      </c>
      <c r="I180" s="8">
        <v>54788</v>
      </c>
      <c r="J180" s="8">
        <v>5862</v>
      </c>
      <c r="K180" s="8">
        <v>516</v>
      </c>
      <c r="L180" s="8">
        <v>7786</v>
      </c>
      <c r="M180" s="8">
        <v>-2787</v>
      </c>
      <c r="N180" s="8">
        <v>1247</v>
      </c>
    </row>
    <row r="181" spans="1:14" x14ac:dyDescent="0.25">
      <c r="A181" s="9">
        <v>43135</v>
      </c>
      <c r="B181" s="10">
        <v>0.72916666666666663</v>
      </c>
      <c r="C181" s="8">
        <v>64697</v>
      </c>
      <c r="D181" s="8">
        <v>64500</v>
      </c>
      <c r="E181" s="8">
        <v>64300</v>
      </c>
      <c r="F181" s="8">
        <v>380</v>
      </c>
      <c r="G181" s="8">
        <v>758</v>
      </c>
      <c r="H181" s="8">
        <v>3775</v>
      </c>
      <c r="I181" s="8">
        <v>54239</v>
      </c>
      <c r="J181" s="8">
        <v>5847</v>
      </c>
      <c r="K181" s="8">
        <v>188</v>
      </c>
      <c r="L181" s="8">
        <v>8552</v>
      </c>
      <c r="M181" s="8">
        <v>-1248</v>
      </c>
      <c r="N181" s="8">
        <v>1254</v>
      </c>
    </row>
    <row r="182" spans="1:14" x14ac:dyDescent="0.25">
      <c r="A182" s="9">
        <v>43135</v>
      </c>
      <c r="B182" s="10">
        <v>0.75</v>
      </c>
      <c r="C182" s="8">
        <v>67315</v>
      </c>
      <c r="D182" s="8">
        <v>67900</v>
      </c>
      <c r="E182" s="8">
        <v>67800</v>
      </c>
      <c r="F182" s="8">
        <v>380</v>
      </c>
      <c r="G182" s="8">
        <v>916</v>
      </c>
      <c r="H182" s="8">
        <v>4038</v>
      </c>
      <c r="I182" s="8">
        <v>55173</v>
      </c>
      <c r="J182" s="8">
        <v>5785</v>
      </c>
      <c r="K182" s="8">
        <v>18</v>
      </c>
      <c r="L182" s="8">
        <v>9336</v>
      </c>
      <c r="M182" s="8">
        <v>-668</v>
      </c>
      <c r="N182" s="8">
        <v>1259</v>
      </c>
    </row>
    <row r="183" spans="1:14" x14ac:dyDescent="0.25">
      <c r="A183" s="9">
        <v>43135</v>
      </c>
      <c r="B183" s="10">
        <v>0.77083333333333337</v>
      </c>
      <c r="C183" s="8">
        <v>71849</v>
      </c>
      <c r="D183" s="8">
        <v>72100</v>
      </c>
      <c r="E183" s="8">
        <v>72100</v>
      </c>
      <c r="F183" s="8">
        <v>381</v>
      </c>
      <c r="G183" s="8">
        <v>1061</v>
      </c>
      <c r="H183" s="8">
        <v>4416</v>
      </c>
      <c r="I183" s="8">
        <v>55148</v>
      </c>
      <c r="J183" s="8">
        <v>5776</v>
      </c>
      <c r="K183" s="8">
        <v>-2</v>
      </c>
      <c r="L183" s="8">
        <v>10289</v>
      </c>
      <c r="M183" s="8">
        <v>-66</v>
      </c>
      <c r="N183" s="8">
        <v>1259</v>
      </c>
    </row>
    <row r="184" spans="1:14" x14ac:dyDescent="0.25">
      <c r="A184" s="9">
        <v>43135</v>
      </c>
      <c r="B184" s="10">
        <v>0.79166666666666663</v>
      </c>
      <c r="C184" s="8">
        <v>74514</v>
      </c>
      <c r="D184" s="8">
        <v>73800</v>
      </c>
      <c r="E184" s="8">
        <v>73900</v>
      </c>
      <c r="F184" s="8">
        <v>381</v>
      </c>
      <c r="G184" s="8">
        <v>1135</v>
      </c>
      <c r="H184" s="8">
        <v>4819</v>
      </c>
      <c r="I184" s="8">
        <v>55324</v>
      </c>
      <c r="J184" s="8">
        <v>5595</v>
      </c>
      <c r="K184" s="8">
        <v>-1</v>
      </c>
      <c r="L184" s="8">
        <v>12412</v>
      </c>
      <c r="M184" s="8">
        <v>-65</v>
      </c>
      <c r="N184" s="8">
        <v>1254</v>
      </c>
    </row>
    <row r="185" spans="1:14" x14ac:dyDescent="0.25">
      <c r="A185" s="9">
        <v>43135</v>
      </c>
      <c r="B185" s="10">
        <v>0.8125</v>
      </c>
      <c r="C185" s="8">
        <v>75170</v>
      </c>
      <c r="D185" s="8">
        <v>73500</v>
      </c>
      <c r="E185" s="8">
        <v>73600</v>
      </c>
      <c r="F185" s="8">
        <v>381</v>
      </c>
      <c r="G185" s="8">
        <v>1228</v>
      </c>
      <c r="H185" s="8">
        <v>5129</v>
      </c>
      <c r="I185" s="8">
        <v>55376</v>
      </c>
      <c r="J185" s="8">
        <v>5445</v>
      </c>
      <c r="K185" s="8">
        <v>-1</v>
      </c>
      <c r="L185" s="8">
        <v>13536</v>
      </c>
      <c r="M185" s="8">
        <v>-65</v>
      </c>
      <c r="N185" s="8">
        <v>1264</v>
      </c>
    </row>
    <row r="186" spans="1:14" x14ac:dyDescent="0.25">
      <c r="A186" s="9">
        <v>43135</v>
      </c>
      <c r="B186" s="10">
        <v>0.83333333333333337</v>
      </c>
      <c r="C186" s="8">
        <v>74482</v>
      </c>
      <c r="D186" s="8">
        <v>72400</v>
      </c>
      <c r="E186" s="8">
        <v>72500</v>
      </c>
      <c r="F186" s="8">
        <v>381</v>
      </c>
      <c r="G186" s="8">
        <v>1198</v>
      </c>
      <c r="H186" s="8">
        <v>5310</v>
      </c>
      <c r="I186" s="8">
        <v>55417</v>
      </c>
      <c r="J186" s="8">
        <v>5183</v>
      </c>
      <c r="K186" s="8">
        <v>-1</v>
      </c>
      <c r="L186" s="8">
        <v>13106</v>
      </c>
      <c r="M186" s="8">
        <v>-64</v>
      </c>
      <c r="N186" s="8">
        <v>1264</v>
      </c>
    </row>
    <row r="187" spans="1:14" x14ac:dyDescent="0.25">
      <c r="A187" s="9">
        <v>43135</v>
      </c>
      <c r="B187" s="10">
        <v>0.85416666666666663</v>
      </c>
      <c r="C187" s="8">
        <v>73124</v>
      </c>
      <c r="D187" s="8">
        <v>71600</v>
      </c>
      <c r="E187" s="8">
        <v>71700</v>
      </c>
      <c r="F187" s="8">
        <v>380</v>
      </c>
      <c r="G187" s="8">
        <v>1275</v>
      </c>
      <c r="H187" s="8">
        <v>5312</v>
      </c>
      <c r="I187" s="8">
        <v>55315</v>
      </c>
      <c r="J187" s="8">
        <v>4900</v>
      </c>
      <c r="K187" s="8">
        <v>-1</v>
      </c>
      <c r="L187" s="8">
        <v>12760</v>
      </c>
      <c r="M187" s="8">
        <v>-65</v>
      </c>
      <c r="N187" s="8">
        <v>1263</v>
      </c>
    </row>
    <row r="188" spans="1:14" x14ac:dyDescent="0.25">
      <c r="A188" s="9">
        <v>43135</v>
      </c>
      <c r="B188" s="10">
        <v>0.875</v>
      </c>
      <c r="C188" s="8">
        <v>71976</v>
      </c>
      <c r="D188" s="8">
        <v>70300</v>
      </c>
      <c r="E188" s="8">
        <v>70400</v>
      </c>
      <c r="F188" s="8">
        <v>381</v>
      </c>
      <c r="G188" s="8">
        <v>1400</v>
      </c>
      <c r="H188" s="8">
        <v>5287</v>
      </c>
      <c r="I188" s="8">
        <v>55310</v>
      </c>
      <c r="J188" s="8">
        <v>4716</v>
      </c>
      <c r="K188" s="8">
        <v>-2</v>
      </c>
      <c r="L188" s="8">
        <v>11849</v>
      </c>
      <c r="M188" s="8">
        <v>-64</v>
      </c>
      <c r="N188" s="8">
        <v>1264</v>
      </c>
    </row>
    <row r="189" spans="1:14" x14ac:dyDescent="0.25">
      <c r="A189" s="9">
        <v>43135</v>
      </c>
      <c r="B189" s="10">
        <v>0.89583333333333337</v>
      </c>
      <c r="C189" s="8">
        <v>70649</v>
      </c>
      <c r="D189" s="8">
        <v>69100</v>
      </c>
      <c r="E189" s="8">
        <v>69200</v>
      </c>
      <c r="F189" s="8">
        <v>381</v>
      </c>
      <c r="G189" s="8">
        <v>1516</v>
      </c>
      <c r="H189" s="8">
        <v>5257</v>
      </c>
      <c r="I189" s="8">
        <v>55210</v>
      </c>
      <c r="J189" s="8">
        <v>4380</v>
      </c>
      <c r="K189" s="8">
        <v>-1</v>
      </c>
      <c r="L189" s="8">
        <v>10014</v>
      </c>
      <c r="M189" s="8">
        <v>-66</v>
      </c>
      <c r="N189" s="8">
        <v>1259</v>
      </c>
    </row>
    <row r="190" spans="1:14" x14ac:dyDescent="0.25">
      <c r="A190" s="9">
        <v>43135</v>
      </c>
      <c r="B190" s="10">
        <v>0.91666666666666663</v>
      </c>
      <c r="C190" s="8">
        <v>69383</v>
      </c>
      <c r="D190" s="8">
        <v>68100</v>
      </c>
      <c r="E190" s="8">
        <v>68200</v>
      </c>
      <c r="F190" s="8">
        <v>382</v>
      </c>
      <c r="G190" s="8">
        <v>1411</v>
      </c>
      <c r="H190" s="8">
        <v>5159</v>
      </c>
      <c r="I190" s="8">
        <v>55111</v>
      </c>
      <c r="J190" s="8">
        <v>4265</v>
      </c>
      <c r="K190" s="8">
        <v>-2</v>
      </c>
      <c r="L190" s="8">
        <v>9064</v>
      </c>
      <c r="M190" s="8">
        <v>-270</v>
      </c>
      <c r="N190" s="8">
        <v>1251</v>
      </c>
    </row>
    <row r="191" spans="1:14" x14ac:dyDescent="0.25">
      <c r="A191" s="9">
        <v>43135</v>
      </c>
      <c r="B191" s="10">
        <v>0.9375</v>
      </c>
      <c r="C191" s="8">
        <v>69929</v>
      </c>
      <c r="D191" s="8">
        <v>68900</v>
      </c>
      <c r="E191" s="8">
        <v>69000</v>
      </c>
      <c r="F191" s="8">
        <v>380</v>
      </c>
      <c r="G191" s="8">
        <v>1317</v>
      </c>
      <c r="H191" s="8">
        <v>5068</v>
      </c>
      <c r="I191" s="8">
        <v>54854</v>
      </c>
      <c r="J191" s="8">
        <v>4163</v>
      </c>
      <c r="K191" s="8">
        <v>-2</v>
      </c>
      <c r="L191" s="8">
        <v>9121</v>
      </c>
      <c r="M191" s="8">
        <v>-271</v>
      </c>
      <c r="N191" s="8">
        <v>1249</v>
      </c>
    </row>
    <row r="192" spans="1:14" x14ac:dyDescent="0.25">
      <c r="A192" s="9">
        <v>43135</v>
      </c>
      <c r="B192" s="10">
        <v>0.95833333333333337</v>
      </c>
      <c r="C192" s="8">
        <v>72613</v>
      </c>
      <c r="D192" s="8">
        <v>71800</v>
      </c>
      <c r="E192" s="8">
        <v>71900</v>
      </c>
      <c r="F192" s="8">
        <v>380</v>
      </c>
      <c r="G192" s="8">
        <v>1389</v>
      </c>
      <c r="H192" s="8">
        <v>5142</v>
      </c>
      <c r="I192" s="8">
        <v>55124</v>
      </c>
      <c r="J192" s="8">
        <v>4131</v>
      </c>
      <c r="K192" s="8">
        <v>-2</v>
      </c>
      <c r="L192" s="8">
        <v>10807</v>
      </c>
      <c r="M192" s="8">
        <v>-84</v>
      </c>
      <c r="N192" s="8">
        <v>1258</v>
      </c>
    </row>
    <row r="193" spans="1:14" x14ac:dyDescent="0.25">
      <c r="A193" s="9">
        <v>43135</v>
      </c>
      <c r="B193" s="10">
        <v>0.97916666666666663</v>
      </c>
      <c r="C193" s="8">
        <v>71916</v>
      </c>
      <c r="D193" s="8">
        <v>71500</v>
      </c>
      <c r="E193" s="8">
        <v>71600</v>
      </c>
      <c r="F193" s="8">
        <v>379</v>
      </c>
      <c r="G193" s="8">
        <v>1386</v>
      </c>
      <c r="H193" s="8">
        <v>5254</v>
      </c>
      <c r="I193" s="8">
        <v>55011</v>
      </c>
      <c r="J193" s="8">
        <v>4067</v>
      </c>
      <c r="K193" s="8">
        <v>-2</v>
      </c>
      <c r="L193" s="8">
        <v>10152</v>
      </c>
      <c r="M193" s="8">
        <v>-96</v>
      </c>
      <c r="N193" s="8">
        <v>1260</v>
      </c>
    </row>
    <row r="194" spans="1:14" x14ac:dyDescent="0.25">
      <c r="A194" s="9">
        <v>43136</v>
      </c>
      <c r="B194" s="10">
        <v>0</v>
      </c>
      <c r="C194" s="8">
        <v>72023</v>
      </c>
      <c r="D194" s="8">
        <v>70400</v>
      </c>
      <c r="E194" s="8">
        <v>70600</v>
      </c>
      <c r="F194" s="8">
        <v>379</v>
      </c>
      <c r="G194" s="8">
        <v>1386</v>
      </c>
      <c r="H194" s="8">
        <v>5263</v>
      </c>
      <c r="I194" s="8">
        <v>55106</v>
      </c>
      <c r="J194" s="8">
        <v>3946</v>
      </c>
      <c r="K194" s="8">
        <v>-1</v>
      </c>
      <c r="L194" s="8">
        <v>10046</v>
      </c>
      <c r="M194" s="8">
        <v>-66</v>
      </c>
      <c r="N194" s="8">
        <v>1260</v>
      </c>
    </row>
    <row r="195" spans="1:14" x14ac:dyDescent="0.25">
      <c r="A195" s="9">
        <v>43136</v>
      </c>
      <c r="B195" s="10">
        <v>2.0833333333333332E-2</v>
      </c>
      <c r="C195" s="8">
        <v>70669</v>
      </c>
      <c r="D195" s="8">
        <v>69100</v>
      </c>
      <c r="E195" s="8">
        <v>69100</v>
      </c>
      <c r="F195" s="8">
        <v>380</v>
      </c>
      <c r="G195" s="8">
        <v>1282</v>
      </c>
      <c r="H195" s="8">
        <v>4585</v>
      </c>
      <c r="I195" s="8">
        <v>55099</v>
      </c>
      <c r="J195" s="8">
        <v>3892</v>
      </c>
      <c r="K195" s="8">
        <v>-2</v>
      </c>
      <c r="L195" s="8">
        <v>9116</v>
      </c>
      <c r="M195" s="8">
        <v>-143</v>
      </c>
      <c r="N195" s="8">
        <v>1259</v>
      </c>
    </row>
    <row r="196" spans="1:14" x14ac:dyDescent="0.25">
      <c r="A196" s="9">
        <v>43136</v>
      </c>
      <c r="B196" s="10">
        <v>4.1666666666666664E-2</v>
      </c>
      <c r="C196" s="8">
        <v>68528</v>
      </c>
      <c r="D196" s="8">
        <v>66900</v>
      </c>
      <c r="E196" s="8">
        <v>67300</v>
      </c>
      <c r="F196" s="8">
        <v>380</v>
      </c>
      <c r="G196" s="8">
        <v>1202</v>
      </c>
      <c r="H196" s="8">
        <v>4556</v>
      </c>
      <c r="I196" s="8">
        <v>55074</v>
      </c>
      <c r="J196" s="8">
        <v>3866</v>
      </c>
      <c r="K196" s="8">
        <v>-2</v>
      </c>
      <c r="L196" s="8">
        <v>7906</v>
      </c>
      <c r="M196" s="8">
        <v>-614</v>
      </c>
      <c r="N196" s="8">
        <v>1267</v>
      </c>
    </row>
    <row r="197" spans="1:14" x14ac:dyDescent="0.25">
      <c r="A197" s="9">
        <v>43136</v>
      </c>
      <c r="B197" s="10">
        <v>6.25E-2</v>
      </c>
      <c r="C197" s="8">
        <v>68264</v>
      </c>
      <c r="D197" s="8">
        <v>67500</v>
      </c>
      <c r="E197" s="8">
        <v>67800</v>
      </c>
      <c r="F197" s="8">
        <v>377</v>
      </c>
      <c r="G197" s="8">
        <v>1242</v>
      </c>
      <c r="H197" s="8">
        <v>4570</v>
      </c>
      <c r="I197" s="8">
        <v>55100</v>
      </c>
      <c r="J197" s="8">
        <v>3954</v>
      </c>
      <c r="K197" s="8">
        <v>-2</v>
      </c>
      <c r="L197" s="8">
        <v>7464</v>
      </c>
      <c r="M197" s="8">
        <v>-895</v>
      </c>
      <c r="N197" s="8">
        <v>1204</v>
      </c>
    </row>
    <row r="198" spans="1:14" x14ac:dyDescent="0.25">
      <c r="A198" s="9">
        <v>43136</v>
      </c>
      <c r="B198" s="10">
        <v>8.3333333333333329E-2</v>
      </c>
      <c r="C198" s="8">
        <v>67807</v>
      </c>
      <c r="D198" s="8">
        <v>67300</v>
      </c>
      <c r="E198" s="8">
        <v>67800</v>
      </c>
      <c r="F198" s="8">
        <v>378</v>
      </c>
      <c r="G198" s="8">
        <v>1318</v>
      </c>
      <c r="H198" s="8">
        <v>4535</v>
      </c>
      <c r="I198" s="8">
        <v>55084</v>
      </c>
      <c r="J198" s="8">
        <v>3902</v>
      </c>
      <c r="K198" s="8">
        <v>-2</v>
      </c>
      <c r="L198" s="8">
        <v>7438</v>
      </c>
      <c r="M198" s="8">
        <v>-954</v>
      </c>
      <c r="N198" s="8">
        <v>1186</v>
      </c>
    </row>
    <row r="199" spans="1:14" x14ac:dyDescent="0.25">
      <c r="A199" s="9">
        <v>43136</v>
      </c>
      <c r="B199" s="10">
        <v>0.10416666666666667</v>
      </c>
      <c r="C199" s="8">
        <v>67652</v>
      </c>
      <c r="D199" s="8">
        <v>66400</v>
      </c>
      <c r="E199" s="8">
        <v>66400</v>
      </c>
      <c r="F199" s="8">
        <v>379</v>
      </c>
      <c r="G199" s="8">
        <v>1418</v>
      </c>
      <c r="H199" s="8">
        <v>4502</v>
      </c>
      <c r="I199" s="8">
        <v>55448</v>
      </c>
      <c r="J199" s="8">
        <v>3885</v>
      </c>
      <c r="K199" s="8">
        <v>-2</v>
      </c>
      <c r="L199" s="8">
        <v>7802</v>
      </c>
      <c r="M199" s="8">
        <v>-998</v>
      </c>
      <c r="N199" s="8">
        <v>1215</v>
      </c>
    </row>
    <row r="200" spans="1:14" x14ac:dyDescent="0.25">
      <c r="A200" s="9">
        <v>43136</v>
      </c>
      <c r="B200" s="10">
        <v>0.125</v>
      </c>
      <c r="C200" s="8">
        <v>65867</v>
      </c>
      <c r="D200" s="8">
        <v>64600</v>
      </c>
      <c r="E200" s="8">
        <v>64700</v>
      </c>
      <c r="F200" s="8">
        <v>379</v>
      </c>
      <c r="G200" s="8">
        <v>1310</v>
      </c>
      <c r="H200" s="8">
        <v>4368</v>
      </c>
      <c r="I200" s="8">
        <v>55639</v>
      </c>
      <c r="J200" s="8">
        <v>3903</v>
      </c>
      <c r="K200" s="8">
        <v>-2</v>
      </c>
      <c r="L200" s="8">
        <v>6818</v>
      </c>
      <c r="M200" s="8">
        <v>-1202</v>
      </c>
      <c r="N200" s="8">
        <v>1221</v>
      </c>
    </row>
    <row r="201" spans="1:14" x14ac:dyDescent="0.25">
      <c r="A201" s="9">
        <v>43136</v>
      </c>
      <c r="B201" s="10">
        <v>0.14583333333333334</v>
      </c>
      <c r="C201" s="8">
        <v>64998</v>
      </c>
      <c r="D201" s="8">
        <v>63600</v>
      </c>
      <c r="E201" s="8">
        <v>63900</v>
      </c>
      <c r="F201" s="8">
        <v>380</v>
      </c>
      <c r="G201" s="8">
        <v>1538</v>
      </c>
      <c r="H201" s="8">
        <v>4387</v>
      </c>
      <c r="I201" s="8">
        <v>56136</v>
      </c>
      <c r="J201" s="8">
        <v>3882</v>
      </c>
      <c r="K201" s="8">
        <v>-2</v>
      </c>
      <c r="L201" s="8">
        <v>7008</v>
      </c>
      <c r="M201" s="8">
        <v>-2352</v>
      </c>
      <c r="N201" s="8">
        <v>1227</v>
      </c>
    </row>
    <row r="202" spans="1:14" x14ac:dyDescent="0.25">
      <c r="A202" s="9">
        <v>43136</v>
      </c>
      <c r="B202" s="10">
        <v>0.16666666666666666</v>
      </c>
      <c r="C202" s="8">
        <v>64162</v>
      </c>
      <c r="D202" s="8">
        <v>62600</v>
      </c>
      <c r="E202" s="8">
        <v>63000</v>
      </c>
      <c r="F202" s="8">
        <v>381</v>
      </c>
      <c r="G202" s="8">
        <v>1461</v>
      </c>
      <c r="H202" s="8">
        <v>4384</v>
      </c>
      <c r="I202" s="8">
        <v>55835</v>
      </c>
      <c r="J202" s="8">
        <v>3843</v>
      </c>
      <c r="K202" s="8">
        <v>-2</v>
      </c>
      <c r="L202" s="8">
        <v>6876</v>
      </c>
      <c r="M202" s="8">
        <v>-2604</v>
      </c>
      <c r="N202" s="8">
        <v>1225</v>
      </c>
    </row>
    <row r="203" spans="1:14" x14ac:dyDescent="0.25">
      <c r="A203" s="9">
        <v>43136</v>
      </c>
      <c r="B203" s="10">
        <v>0.1875</v>
      </c>
      <c r="C203" s="8">
        <v>64307</v>
      </c>
      <c r="D203" s="8">
        <v>62800</v>
      </c>
      <c r="E203" s="8">
        <v>63100</v>
      </c>
      <c r="F203" s="8">
        <v>381</v>
      </c>
      <c r="G203" s="8">
        <v>1325</v>
      </c>
      <c r="H203" s="8">
        <v>4309</v>
      </c>
      <c r="I203" s="8">
        <v>55796</v>
      </c>
      <c r="J203" s="8">
        <v>3870</v>
      </c>
      <c r="K203" s="8">
        <v>-2</v>
      </c>
      <c r="L203" s="8">
        <v>6988</v>
      </c>
      <c r="M203" s="8">
        <v>-2379</v>
      </c>
      <c r="N203" s="8">
        <v>1214</v>
      </c>
    </row>
    <row r="204" spans="1:14" x14ac:dyDescent="0.25">
      <c r="A204" s="9">
        <v>43136</v>
      </c>
      <c r="B204" s="10">
        <v>0.20833333333333334</v>
      </c>
      <c r="C204" s="8">
        <v>64743</v>
      </c>
      <c r="D204" s="8">
        <v>63800</v>
      </c>
      <c r="E204" s="8">
        <v>64300</v>
      </c>
      <c r="F204" s="8">
        <v>382</v>
      </c>
      <c r="G204" s="8">
        <v>1326</v>
      </c>
      <c r="H204" s="8">
        <v>4440</v>
      </c>
      <c r="I204" s="8">
        <v>55744</v>
      </c>
      <c r="J204" s="8">
        <v>3926</v>
      </c>
      <c r="K204" s="8">
        <v>-2</v>
      </c>
      <c r="L204" s="8">
        <v>7056</v>
      </c>
      <c r="M204" s="8">
        <v>-2359</v>
      </c>
      <c r="N204" s="8">
        <v>1219</v>
      </c>
    </row>
    <row r="205" spans="1:14" x14ac:dyDescent="0.25">
      <c r="A205" s="9">
        <v>43136</v>
      </c>
      <c r="B205" s="10">
        <v>0.22916666666666666</v>
      </c>
      <c r="C205" s="8">
        <v>67234</v>
      </c>
      <c r="D205" s="8">
        <v>66100</v>
      </c>
      <c r="E205" s="8">
        <v>66400</v>
      </c>
      <c r="F205" s="8">
        <v>381</v>
      </c>
      <c r="G205" s="8">
        <v>1226</v>
      </c>
      <c r="H205" s="8">
        <v>4751</v>
      </c>
      <c r="I205" s="8">
        <v>55763</v>
      </c>
      <c r="J205" s="8">
        <v>3963</v>
      </c>
      <c r="K205" s="8">
        <v>-2</v>
      </c>
      <c r="L205" s="8">
        <v>7213</v>
      </c>
      <c r="M205" s="8">
        <v>-610</v>
      </c>
      <c r="N205" s="8">
        <v>1221</v>
      </c>
    </row>
    <row r="206" spans="1:14" x14ac:dyDescent="0.25">
      <c r="A206" s="9">
        <v>43136</v>
      </c>
      <c r="B206" s="10">
        <v>0.25</v>
      </c>
      <c r="C206" s="8">
        <v>69309</v>
      </c>
      <c r="D206" s="8">
        <v>68400</v>
      </c>
      <c r="E206" s="8">
        <v>68700</v>
      </c>
      <c r="F206" s="8">
        <v>381</v>
      </c>
      <c r="G206" s="8">
        <v>1513</v>
      </c>
      <c r="H206" s="8">
        <v>5403</v>
      </c>
      <c r="I206" s="8">
        <v>55983</v>
      </c>
      <c r="J206" s="8">
        <v>4104</v>
      </c>
      <c r="K206" s="8">
        <v>-2</v>
      </c>
      <c r="L206" s="8">
        <v>7631</v>
      </c>
      <c r="M206" s="8">
        <v>-432</v>
      </c>
      <c r="N206" s="8">
        <v>1205</v>
      </c>
    </row>
    <row r="207" spans="1:14" x14ac:dyDescent="0.25">
      <c r="A207" s="9">
        <v>43136</v>
      </c>
      <c r="B207" s="10">
        <v>0.27083333333333331</v>
      </c>
      <c r="C207" s="8">
        <v>73799</v>
      </c>
      <c r="D207" s="8">
        <v>72200</v>
      </c>
      <c r="E207" s="8">
        <v>73100</v>
      </c>
      <c r="F207" s="8">
        <v>381</v>
      </c>
      <c r="G207" s="8">
        <v>1857</v>
      </c>
      <c r="H207" s="8">
        <v>6494</v>
      </c>
      <c r="I207" s="8">
        <v>56099</v>
      </c>
      <c r="J207" s="8">
        <v>4170</v>
      </c>
      <c r="K207" s="8">
        <v>-2</v>
      </c>
      <c r="L207" s="8">
        <v>8651</v>
      </c>
      <c r="M207" s="8">
        <v>-29</v>
      </c>
      <c r="N207" s="8">
        <v>1212</v>
      </c>
    </row>
    <row r="208" spans="1:14" x14ac:dyDescent="0.25">
      <c r="A208" s="9">
        <v>43136</v>
      </c>
      <c r="B208" s="10">
        <v>0.29166666666666669</v>
      </c>
      <c r="C208" s="8">
        <v>77277</v>
      </c>
      <c r="D208" s="8">
        <v>75900</v>
      </c>
      <c r="E208" s="8">
        <v>76600</v>
      </c>
      <c r="F208" s="8">
        <v>381</v>
      </c>
      <c r="G208" s="8">
        <v>2102</v>
      </c>
      <c r="H208" s="8">
        <v>7928</v>
      </c>
      <c r="I208" s="8">
        <v>56285</v>
      </c>
      <c r="J208" s="8">
        <v>4172</v>
      </c>
      <c r="K208" s="8">
        <v>-2</v>
      </c>
      <c r="L208" s="8">
        <v>10860</v>
      </c>
      <c r="M208" s="8">
        <v>-28</v>
      </c>
      <c r="N208" s="8">
        <v>1207</v>
      </c>
    </row>
    <row r="209" spans="1:14" x14ac:dyDescent="0.25">
      <c r="A209" s="9">
        <v>43136</v>
      </c>
      <c r="B209" s="10">
        <v>0.3125</v>
      </c>
      <c r="C209" s="8">
        <v>80445</v>
      </c>
      <c r="D209" s="8">
        <v>79400</v>
      </c>
      <c r="E209" s="8">
        <v>79600</v>
      </c>
      <c r="F209" s="8">
        <v>382</v>
      </c>
      <c r="G209" s="8">
        <v>2228</v>
      </c>
      <c r="H209" s="8">
        <v>8791</v>
      </c>
      <c r="I209" s="8">
        <v>56243</v>
      </c>
      <c r="J209" s="8">
        <v>4383</v>
      </c>
      <c r="K209" s="8">
        <v>-1</v>
      </c>
      <c r="L209" s="8">
        <v>11940</v>
      </c>
      <c r="M209" s="8">
        <v>-29</v>
      </c>
      <c r="N209" s="8">
        <v>1219</v>
      </c>
    </row>
    <row r="210" spans="1:14" x14ac:dyDescent="0.25">
      <c r="A210" s="9">
        <v>43136</v>
      </c>
      <c r="B210" s="10">
        <v>0.33333333333333331</v>
      </c>
      <c r="C210" s="8">
        <v>82303</v>
      </c>
      <c r="D210" s="8">
        <v>81100</v>
      </c>
      <c r="E210" s="8">
        <v>81300</v>
      </c>
      <c r="F210" s="8">
        <v>383</v>
      </c>
      <c r="G210" s="8">
        <v>2333</v>
      </c>
      <c r="H210" s="8">
        <v>8972</v>
      </c>
      <c r="I210" s="8">
        <v>56335</v>
      </c>
      <c r="J210" s="8">
        <v>4587</v>
      </c>
      <c r="K210" s="8">
        <v>-1</v>
      </c>
      <c r="L210" s="8">
        <v>13097</v>
      </c>
      <c r="M210" s="8">
        <v>-28</v>
      </c>
      <c r="N210" s="8">
        <v>1219</v>
      </c>
    </row>
    <row r="211" spans="1:14" x14ac:dyDescent="0.25">
      <c r="A211" s="9">
        <v>43136</v>
      </c>
      <c r="B211" s="10">
        <v>0.35416666666666669</v>
      </c>
      <c r="C211" s="8">
        <v>82494</v>
      </c>
      <c r="D211" s="8">
        <v>81300</v>
      </c>
      <c r="E211" s="8">
        <v>81200</v>
      </c>
      <c r="F211" s="8">
        <v>393</v>
      </c>
      <c r="G211" s="8">
        <v>2366</v>
      </c>
      <c r="H211" s="8">
        <v>9010</v>
      </c>
      <c r="I211" s="8">
        <v>56338</v>
      </c>
      <c r="J211" s="8">
        <v>4654</v>
      </c>
      <c r="K211" s="8">
        <v>7</v>
      </c>
      <c r="L211" s="8">
        <v>13556</v>
      </c>
      <c r="M211" s="8">
        <v>-28</v>
      </c>
      <c r="N211" s="8">
        <v>1207</v>
      </c>
    </row>
    <row r="212" spans="1:14" x14ac:dyDescent="0.25">
      <c r="A212" s="9">
        <v>43136</v>
      </c>
      <c r="B212" s="10">
        <v>0.375</v>
      </c>
      <c r="C212" s="8">
        <v>83167</v>
      </c>
      <c r="D212" s="8">
        <v>81900</v>
      </c>
      <c r="E212" s="8">
        <v>82000</v>
      </c>
      <c r="F212" s="8">
        <v>393</v>
      </c>
      <c r="G212" s="8">
        <v>2500</v>
      </c>
      <c r="H212" s="8">
        <v>9012</v>
      </c>
      <c r="I212" s="8">
        <v>56336</v>
      </c>
      <c r="J212" s="8">
        <v>4776</v>
      </c>
      <c r="K212" s="8">
        <v>85</v>
      </c>
      <c r="L212" s="8">
        <v>14074</v>
      </c>
      <c r="M212" s="8">
        <v>-28</v>
      </c>
      <c r="N212" s="8">
        <v>1216</v>
      </c>
    </row>
    <row r="213" spans="1:14" x14ac:dyDescent="0.25">
      <c r="A213" s="9">
        <v>43136</v>
      </c>
      <c r="B213" s="10">
        <v>0.39583333333333331</v>
      </c>
      <c r="C213" s="8">
        <v>83781</v>
      </c>
      <c r="D213" s="8">
        <v>82300</v>
      </c>
      <c r="E213" s="8">
        <v>82900</v>
      </c>
      <c r="F213" s="8">
        <v>393</v>
      </c>
      <c r="G213" s="8">
        <v>2584</v>
      </c>
      <c r="H213" s="8">
        <v>9005</v>
      </c>
      <c r="I213" s="8">
        <v>56334</v>
      </c>
      <c r="J213" s="8">
        <v>4916</v>
      </c>
      <c r="K213" s="8">
        <v>258</v>
      </c>
      <c r="L213" s="8">
        <v>14778</v>
      </c>
      <c r="M213" s="8">
        <v>-29</v>
      </c>
      <c r="N213" s="8">
        <v>1210</v>
      </c>
    </row>
    <row r="214" spans="1:14" x14ac:dyDescent="0.25">
      <c r="A214" s="9">
        <v>43136</v>
      </c>
      <c r="B214" s="10">
        <v>0.41666666666666669</v>
      </c>
      <c r="C214" s="8">
        <v>83947</v>
      </c>
      <c r="D214" s="8">
        <v>82200</v>
      </c>
      <c r="E214" s="8">
        <v>82900</v>
      </c>
      <c r="F214" s="8">
        <v>394</v>
      </c>
      <c r="G214" s="8">
        <v>2652</v>
      </c>
      <c r="H214" s="8">
        <v>9011</v>
      </c>
      <c r="I214" s="8">
        <v>56350</v>
      </c>
      <c r="J214" s="8">
        <v>4841</v>
      </c>
      <c r="K214" s="8">
        <v>459</v>
      </c>
      <c r="L214" s="8">
        <v>14543</v>
      </c>
      <c r="M214" s="8">
        <v>-29</v>
      </c>
      <c r="N214" s="8">
        <v>1203</v>
      </c>
    </row>
    <row r="215" spans="1:14" x14ac:dyDescent="0.25">
      <c r="A215" s="9">
        <v>43136</v>
      </c>
      <c r="B215" s="10">
        <v>0.4375</v>
      </c>
      <c r="C215" s="8">
        <v>83872</v>
      </c>
      <c r="D215" s="8">
        <v>82000</v>
      </c>
      <c r="E215" s="8">
        <v>82800</v>
      </c>
      <c r="F215" s="8">
        <v>396</v>
      </c>
      <c r="G215" s="8">
        <v>2692</v>
      </c>
      <c r="H215" s="8">
        <v>9045</v>
      </c>
      <c r="I215" s="8">
        <v>56355</v>
      </c>
      <c r="J215" s="8">
        <v>4860</v>
      </c>
      <c r="K215" s="8">
        <v>697</v>
      </c>
      <c r="L215" s="8">
        <v>14055</v>
      </c>
      <c r="M215" s="8">
        <v>-29</v>
      </c>
      <c r="N215" s="8">
        <v>1195</v>
      </c>
    </row>
    <row r="216" spans="1:14" x14ac:dyDescent="0.25">
      <c r="A216" s="9">
        <v>43136</v>
      </c>
      <c r="B216" s="10">
        <v>0.45833333333333331</v>
      </c>
      <c r="C216" s="8">
        <v>84092</v>
      </c>
      <c r="D216" s="8">
        <v>82200</v>
      </c>
      <c r="E216" s="8">
        <v>83000</v>
      </c>
      <c r="F216" s="8">
        <v>394</v>
      </c>
      <c r="G216" s="8">
        <v>2697</v>
      </c>
      <c r="H216" s="8">
        <v>9043</v>
      </c>
      <c r="I216" s="8">
        <v>56337</v>
      </c>
      <c r="J216" s="8">
        <v>4826</v>
      </c>
      <c r="K216" s="8">
        <v>942</v>
      </c>
      <c r="L216" s="8">
        <v>13146</v>
      </c>
      <c r="M216" s="8">
        <v>-28</v>
      </c>
      <c r="N216" s="8">
        <v>1207</v>
      </c>
    </row>
    <row r="217" spans="1:14" x14ac:dyDescent="0.25">
      <c r="A217" s="9">
        <v>43136</v>
      </c>
      <c r="B217" s="10">
        <v>0.47916666666666669</v>
      </c>
      <c r="C217" s="8">
        <v>84314</v>
      </c>
      <c r="D217" s="8">
        <v>82200</v>
      </c>
      <c r="E217" s="8">
        <v>83300</v>
      </c>
      <c r="F217" s="8">
        <v>392</v>
      </c>
      <c r="G217" s="8">
        <v>2711</v>
      </c>
      <c r="H217" s="8">
        <v>9047</v>
      </c>
      <c r="I217" s="8">
        <v>56334</v>
      </c>
      <c r="J217" s="8">
        <v>4649</v>
      </c>
      <c r="K217" s="8">
        <v>1088</v>
      </c>
      <c r="L217" s="8">
        <v>13059</v>
      </c>
      <c r="M217" s="8">
        <v>-51</v>
      </c>
      <c r="N217" s="8">
        <v>1204</v>
      </c>
    </row>
    <row r="218" spans="1:14" x14ac:dyDescent="0.25">
      <c r="A218" s="9">
        <v>43136</v>
      </c>
      <c r="B218" s="10">
        <v>0.5</v>
      </c>
      <c r="C218" s="8">
        <v>84682</v>
      </c>
      <c r="D218" s="8">
        <v>82300</v>
      </c>
      <c r="E218" s="8">
        <v>83600</v>
      </c>
      <c r="F218" s="8">
        <v>391</v>
      </c>
      <c r="G218" s="8">
        <v>2728</v>
      </c>
      <c r="H218" s="8">
        <v>8994</v>
      </c>
      <c r="I218" s="8">
        <v>56333</v>
      </c>
      <c r="J218" s="8">
        <v>4498</v>
      </c>
      <c r="K218" s="8">
        <v>1248</v>
      </c>
      <c r="L218" s="8">
        <v>13066</v>
      </c>
      <c r="M218" s="8">
        <v>-54</v>
      </c>
      <c r="N218" s="8">
        <v>1215</v>
      </c>
    </row>
    <row r="219" spans="1:14" x14ac:dyDescent="0.25">
      <c r="A219" s="9">
        <v>43136</v>
      </c>
      <c r="B219" s="10">
        <v>0.52083333333333337</v>
      </c>
      <c r="C219" s="8">
        <v>84192</v>
      </c>
      <c r="D219" s="8">
        <v>81700</v>
      </c>
      <c r="E219" s="8">
        <v>83200</v>
      </c>
      <c r="F219" s="8">
        <v>392</v>
      </c>
      <c r="G219" s="8">
        <v>2655</v>
      </c>
      <c r="H219" s="8">
        <v>8995</v>
      </c>
      <c r="I219" s="8">
        <v>56324</v>
      </c>
      <c r="J219" s="8">
        <v>4421</v>
      </c>
      <c r="K219" s="8">
        <v>1291</v>
      </c>
      <c r="L219" s="8">
        <v>13013</v>
      </c>
      <c r="M219" s="8">
        <v>-28</v>
      </c>
      <c r="N219" s="8">
        <v>1222</v>
      </c>
    </row>
    <row r="220" spans="1:14" x14ac:dyDescent="0.25">
      <c r="A220" s="9">
        <v>43136</v>
      </c>
      <c r="B220" s="10">
        <v>0.54166666666666663</v>
      </c>
      <c r="C220" s="8">
        <v>84708</v>
      </c>
      <c r="D220" s="8">
        <v>82700</v>
      </c>
      <c r="E220" s="8">
        <v>84400</v>
      </c>
      <c r="F220" s="8">
        <v>392</v>
      </c>
      <c r="G220" s="8">
        <v>2669</v>
      </c>
      <c r="H220" s="8">
        <v>9007</v>
      </c>
      <c r="I220" s="8">
        <v>56327</v>
      </c>
      <c r="J220" s="8">
        <v>4453</v>
      </c>
      <c r="K220" s="8">
        <v>1342</v>
      </c>
      <c r="L220" s="8">
        <v>13077</v>
      </c>
      <c r="M220" s="8">
        <v>-29</v>
      </c>
      <c r="N220" s="8">
        <v>1232</v>
      </c>
    </row>
    <row r="221" spans="1:14" x14ac:dyDescent="0.25">
      <c r="A221" s="9">
        <v>43136</v>
      </c>
      <c r="B221" s="10">
        <v>0.5625</v>
      </c>
      <c r="C221" s="8">
        <v>83551</v>
      </c>
      <c r="D221" s="8">
        <v>80500</v>
      </c>
      <c r="E221" s="8">
        <v>82300</v>
      </c>
      <c r="F221" s="8">
        <v>392</v>
      </c>
      <c r="G221" s="8">
        <v>2693</v>
      </c>
      <c r="H221" s="8">
        <v>8986</v>
      </c>
      <c r="I221" s="8">
        <v>56343</v>
      </c>
      <c r="J221" s="8">
        <v>4429</v>
      </c>
      <c r="K221" s="8">
        <v>1322</v>
      </c>
      <c r="L221" s="8">
        <v>12536</v>
      </c>
      <c r="M221" s="8">
        <v>-28</v>
      </c>
      <c r="N221" s="8">
        <v>1218</v>
      </c>
    </row>
    <row r="222" spans="1:14" x14ac:dyDescent="0.25">
      <c r="A222" s="9">
        <v>43136</v>
      </c>
      <c r="B222" s="10">
        <v>0.58333333333333337</v>
      </c>
      <c r="C222" s="8">
        <v>82969</v>
      </c>
      <c r="D222" s="8">
        <v>79800</v>
      </c>
      <c r="E222" s="8">
        <v>81500</v>
      </c>
      <c r="F222" s="8">
        <v>392</v>
      </c>
      <c r="G222" s="8">
        <v>2704</v>
      </c>
      <c r="H222" s="8">
        <v>8993</v>
      </c>
      <c r="I222" s="8">
        <v>56356</v>
      </c>
      <c r="J222" s="8">
        <v>4307</v>
      </c>
      <c r="K222" s="8">
        <v>1296</v>
      </c>
      <c r="L222" s="8">
        <v>11905</v>
      </c>
      <c r="M222" s="8">
        <v>-28</v>
      </c>
      <c r="N222" s="8">
        <v>1209</v>
      </c>
    </row>
    <row r="223" spans="1:14" x14ac:dyDescent="0.25">
      <c r="A223" s="9">
        <v>43136</v>
      </c>
      <c r="B223" s="10">
        <v>0.60416666666666663</v>
      </c>
      <c r="C223" s="8">
        <v>82277</v>
      </c>
      <c r="D223" s="8">
        <v>79000</v>
      </c>
      <c r="E223" s="8">
        <v>80800</v>
      </c>
      <c r="F223" s="8">
        <v>392</v>
      </c>
      <c r="G223" s="8">
        <v>2749</v>
      </c>
      <c r="H223" s="8">
        <v>8998</v>
      </c>
      <c r="I223" s="8">
        <v>56336</v>
      </c>
      <c r="J223" s="8">
        <v>4374</v>
      </c>
      <c r="K223" s="8">
        <v>1193</v>
      </c>
      <c r="L223" s="8">
        <v>12111</v>
      </c>
      <c r="M223" s="8">
        <v>-29</v>
      </c>
      <c r="N223" s="8">
        <v>1212</v>
      </c>
    </row>
    <row r="224" spans="1:14" x14ac:dyDescent="0.25">
      <c r="A224" s="9">
        <v>43136</v>
      </c>
      <c r="B224" s="10">
        <v>0.625</v>
      </c>
      <c r="C224" s="8">
        <v>80626</v>
      </c>
      <c r="D224" s="8">
        <v>77600</v>
      </c>
      <c r="E224" s="8">
        <v>79600</v>
      </c>
      <c r="F224" s="8">
        <v>392</v>
      </c>
      <c r="G224" s="8">
        <v>2675</v>
      </c>
      <c r="H224" s="8">
        <v>8996</v>
      </c>
      <c r="I224" s="8">
        <v>55666</v>
      </c>
      <c r="J224" s="8">
        <v>4281</v>
      </c>
      <c r="K224" s="8">
        <v>1144</v>
      </c>
      <c r="L224" s="8">
        <v>11303</v>
      </c>
      <c r="M224" s="8">
        <v>-29</v>
      </c>
      <c r="N224" s="8">
        <v>1217</v>
      </c>
    </row>
    <row r="225" spans="1:14" x14ac:dyDescent="0.25">
      <c r="A225" s="9">
        <v>43136</v>
      </c>
      <c r="B225" s="10">
        <v>0.64583333333333337</v>
      </c>
      <c r="C225" s="8">
        <v>80106</v>
      </c>
      <c r="D225" s="8">
        <v>76700</v>
      </c>
      <c r="E225" s="8">
        <v>78600</v>
      </c>
      <c r="F225" s="8">
        <v>395</v>
      </c>
      <c r="G225" s="8">
        <v>2669</v>
      </c>
      <c r="H225" s="8">
        <v>9029</v>
      </c>
      <c r="I225" s="8">
        <v>55404</v>
      </c>
      <c r="J225" s="8">
        <v>4270</v>
      </c>
      <c r="K225" s="8">
        <v>924</v>
      </c>
      <c r="L225" s="8">
        <v>11249</v>
      </c>
      <c r="M225" s="8">
        <v>-29</v>
      </c>
      <c r="N225" s="8">
        <v>1210</v>
      </c>
    </row>
    <row r="226" spans="1:14" x14ac:dyDescent="0.25">
      <c r="A226" s="9">
        <v>43136</v>
      </c>
      <c r="B226" s="10">
        <v>0.66666666666666663</v>
      </c>
      <c r="C226" s="8">
        <v>79496</v>
      </c>
      <c r="D226" s="8">
        <v>76100</v>
      </c>
      <c r="E226" s="8">
        <v>78700</v>
      </c>
      <c r="F226" s="8">
        <v>399</v>
      </c>
      <c r="G226" s="8">
        <v>2694</v>
      </c>
      <c r="H226" s="8">
        <v>9067</v>
      </c>
      <c r="I226" s="8">
        <v>55386</v>
      </c>
      <c r="J226" s="8">
        <v>4187</v>
      </c>
      <c r="K226" s="8">
        <v>627</v>
      </c>
      <c r="L226" s="8">
        <v>11149</v>
      </c>
      <c r="M226" s="8">
        <v>-29</v>
      </c>
      <c r="N226" s="8">
        <v>1209</v>
      </c>
    </row>
    <row r="227" spans="1:14" x14ac:dyDescent="0.25">
      <c r="A227" s="9">
        <v>43136</v>
      </c>
      <c r="B227" s="10">
        <v>0.6875</v>
      </c>
      <c r="C227" s="8">
        <v>79149</v>
      </c>
      <c r="D227" s="8">
        <v>75900</v>
      </c>
      <c r="E227" s="8">
        <v>78300</v>
      </c>
      <c r="F227" s="8">
        <v>393</v>
      </c>
      <c r="G227" s="8">
        <v>2672</v>
      </c>
      <c r="H227" s="8">
        <v>9025</v>
      </c>
      <c r="I227" s="8">
        <v>55387</v>
      </c>
      <c r="J227" s="8">
        <v>4164</v>
      </c>
      <c r="K227" s="8">
        <v>438</v>
      </c>
      <c r="L227" s="8">
        <v>11134</v>
      </c>
      <c r="M227" s="8">
        <v>-29</v>
      </c>
      <c r="N227" s="8">
        <v>1226</v>
      </c>
    </row>
    <row r="228" spans="1:14" x14ac:dyDescent="0.25">
      <c r="A228" s="9">
        <v>43136</v>
      </c>
      <c r="B228" s="10">
        <v>0.70833333333333337</v>
      </c>
      <c r="C228" s="8">
        <v>79009</v>
      </c>
      <c r="D228" s="8">
        <v>76700</v>
      </c>
      <c r="E228" s="8">
        <v>78700</v>
      </c>
      <c r="F228" s="8">
        <v>400</v>
      </c>
      <c r="G228" s="8">
        <v>2720</v>
      </c>
      <c r="H228" s="8">
        <v>9079</v>
      </c>
      <c r="I228" s="8">
        <v>55392</v>
      </c>
      <c r="J228" s="8">
        <v>4018</v>
      </c>
      <c r="K228" s="8">
        <v>234</v>
      </c>
      <c r="L228" s="8">
        <v>11674</v>
      </c>
      <c r="M228" s="8">
        <v>-29</v>
      </c>
      <c r="N228" s="8">
        <v>1231</v>
      </c>
    </row>
    <row r="229" spans="1:14" x14ac:dyDescent="0.25">
      <c r="A229" s="9">
        <v>43136</v>
      </c>
      <c r="B229" s="10">
        <v>0.72916666666666663</v>
      </c>
      <c r="C229" s="8">
        <v>79593</v>
      </c>
      <c r="D229" s="8">
        <v>77700</v>
      </c>
      <c r="E229" s="8">
        <v>79500</v>
      </c>
      <c r="F229" s="8">
        <v>394</v>
      </c>
      <c r="G229" s="8">
        <v>2819</v>
      </c>
      <c r="H229" s="8">
        <v>9028</v>
      </c>
      <c r="I229" s="8">
        <v>55412</v>
      </c>
      <c r="J229" s="8">
        <v>3906</v>
      </c>
      <c r="K229" s="8">
        <v>82</v>
      </c>
      <c r="L229" s="8">
        <v>12338</v>
      </c>
      <c r="M229" s="8">
        <v>-29</v>
      </c>
      <c r="N229" s="8">
        <v>1245</v>
      </c>
    </row>
    <row r="230" spans="1:14" x14ac:dyDescent="0.25">
      <c r="A230" s="9">
        <v>43136</v>
      </c>
      <c r="B230" s="10">
        <v>0.75</v>
      </c>
      <c r="C230" s="8">
        <v>81461</v>
      </c>
      <c r="D230" s="8">
        <v>80100</v>
      </c>
      <c r="E230" s="8">
        <v>81700</v>
      </c>
      <c r="F230" s="8">
        <v>396</v>
      </c>
      <c r="G230" s="8">
        <v>2948</v>
      </c>
      <c r="H230" s="8">
        <v>9102</v>
      </c>
      <c r="I230" s="8">
        <v>55411</v>
      </c>
      <c r="J230" s="8">
        <v>3847</v>
      </c>
      <c r="K230" s="8">
        <v>11</v>
      </c>
      <c r="L230" s="8">
        <v>13324</v>
      </c>
      <c r="M230" s="8">
        <v>-28</v>
      </c>
      <c r="N230" s="8">
        <v>1246</v>
      </c>
    </row>
    <row r="231" spans="1:14" x14ac:dyDescent="0.25">
      <c r="A231" s="9">
        <v>43136</v>
      </c>
      <c r="B231" s="10">
        <v>0.77083333333333337</v>
      </c>
      <c r="C231" s="8">
        <v>84962</v>
      </c>
      <c r="D231" s="8">
        <v>83900</v>
      </c>
      <c r="E231" s="8">
        <v>85300</v>
      </c>
      <c r="F231" s="8">
        <v>399</v>
      </c>
      <c r="G231" s="8">
        <v>2954</v>
      </c>
      <c r="H231" s="8">
        <v>9026</v>
      </c>
      <c r="I231" s="8">
        <v>55412</v>
      </c>
      <c r="J231" s="8">
        <v>3820</v>
      </c>
      <c r="K231" s="8">
        <v>-2</v>
      </c>
      <c r="L231" s="8">
        <v>14200</v>
      </c>
      <c r="M231" s="8">
        <v>-29</v>
      </c>
      <c r="N231" s="8">
        <v>1243</v>
      </c>
    </row>
    <row r="232" spans="1:14" x14ac:dyDescent="0.25">
      <c r="A232" s="9">
        <v>43136</v>
      </c>
      <c r="B232" s="10">
        <v>0.79166666666666663</v>
      </c>
      <c r="C232" s="8">
        <v>87450</v>
      </c>
      <c r="D232" s="8">
        <v>86100</v>
      </c>
      <c r="E232" s="8">
        <v>87300</v>
      </c>
      <c r="F232" s="8">
        <v>399</v>
      </c>
      <c r="G232" s="8">
        <v>2939</v>
      </c>
      <c r="H232" s="8">
        <v>9062</v>
      </c>
      <c r="I232" s="8">
        <v>55409</v>
      </c>
      <c r="J232" s="8">
        <v>3880</v>
      </c>
      <c r="K232" s="8">
        <v>-1</v>
      </c>
      <c r="L232" s="8">
        <v>16493</v>
      </c>
      <c r="M232" s="8">
        <v>-29</v>
      </c>
      <c r="N232" s="8">
        <v>1233</v>
      </c>
    </row>
    <row r="233" spans="1:14" x14ac:dyDescent="0.25">
      <c r="A233" s="9">
        <v>43136</v>
      </c>
      <c r="B233" s="10">
        <v>0.8125</v>
      </c>
      <c r="C233" s="8">
        <v>86740</v>
      </c>
      <c r="D233" s="8">
        <v>84800</v>
      </c>
      <c r="E233" s="8">
        <v>85900</v>
      </c>
      <c r="F233" s="8">
        <v>400</v>
      </c>
      <c r="G233" s="8">
        <v>2962</v>
      </c>
      <c r="H233" s="8">
        <v>9092</v>
      </c>
      <c r="I233" s="8">
        <v>55397</v>
      </c>
      <c r="J233" s="8">
        <v>3927</v>
      </c>
      <c r="K233" s="8">
        <v>-1</v>
      </c>
      <c r="L233" s="8">
        <v>16681</v>
      </c>
      <c r="M233" s="8">
        <v>-29</v>
      </c>
      <c r="N233" s="8">
        <v>1248</v>
      </c>
    </row>
    <row r="234" spans="1:14" x14ac:dyDescent="0.25">
      <c r="A234" s="9">
        <v>43136</v>
      </c>
      <c r="B234" s="10">
        <v>0.83333333333333337</v>
      </c>
      <c r="C234" s="8">
        <v>84559</v>
      </c>
      <c r="D234" s="8">
        <v>82500</v>
      </c>
      <c r="E234" s="8">
        <v>83600</v>
      </c>
      <c r="F234" s="8">
        <v>400</v>
      </c>
      <c r="G234" s="8">
        <v>2935</v>
      </c>
      <c r="H234" s="8">
        <v>9010</v>
      </c>
      <c r="I234" s="8">
        <v>55402</v>
      </c>
      <c r="J234" s="8">
        <v>3979</v>
      </c>
      <c r="K234" s="8">
        <v>-2</v>
      </c>
      <c r="L234" s="8">
        <v>14664</v>
      </c>
      <c r="M234" s="8">
        <v>-29</v>
      </c>
      <c r="N234" s="8">
        <v>1250</v>
      </c>
    </row>
    <row r="235" spans="1:14" x14ac:dyDescent="0.25">
      <c r="A235" s="9">
        <v>43136</v>
      </c>
      <c r="B235" s="10">
        <v>0.85416666666666663</v>
      </c>
      <c r="C235" s="8">
        <v>81846</v>
      </c>
      <c r="D235" s="8">
        <v>79700</v>
      </c>
      <c r="E235" s="8">
        <v>80700</v>
      </c>
      <c r="F235" s="8">
        <v>398</v>
      </c>
      <c r="G235" s="8">
        <v>2948</v>
      </c>
      <c r="H235" s="8">
        <v>9043</v>
      </c>
      <c r="I235" s="8">
        <v>55403</v>
      </c>
      <c r="J235" s="8">
        <v>3928</v>
      </c>
      <c r="K235" s="8">
        <v>-2</v>
      </c>
      <c r="L235" s="8">
        <v>13079</v>
      </c>
      <c r="M235" s="8">
        <v>-29</v>
      </c>
      <c r="N235" s="8">
        <v>1250</v>
      </c>
    </row>
    <row r="236" spans="1:14" x14ac:dyDescent="0.25">
      <c r="A236" s="9">
        <v>43136</v>
      </c>
      <c r="B236" s="10">
        <v>0.875</v>
      </c>
      <c r="C236" s="8">
        <v>79320</v>
      </c>
      <c r="D236" s="8">
        <v>77300</v>
      </c>
      <c r="E236" s="8">
        <v>78200</v>
      </c>
      <c r="F236" s="8">
        <v>398</v>
      </c>
      <c r="G236" s="8">
        <v>2826</v>
      </c>
      <c r="H236" s="8">
        <v>8995</v>
      </c>
      <c r="I236" s="8">
        <v>55404</v>
      </c>
      <c r="J236" s="8">
        <v>3839</v>
      </c>
      <c r="K236" s="8">
        <v>-2</v>
      </c>
      <c r="L236" s="8">
        <v>10758</v>
      </c>
      <c r="M236" s="8">
        <v>-29</v>
      </c>
      <c r="N236" s="8">
        <v>1257</v>
      </c>
    </row>
    <row r="237" spans="1:14" x14ac:dyDescent="0.25">
      <c r="A237" s="9">
        <v>43136</v>
      </c>
      <c r="B237" s="10">
        <v>0.89583333333333337</v>
      </c>
      <c r="C237" s="8">
        <v>77219</v>
      </c>
      <c r="D237" s="8">
        <v>75100</v>
      </c>
      <c r="E237" s="8">
        <v>75900</v>
      </c>
      <c r="F237" s="8">
        <v>398</v>
      </c>
      <c r="G237" s="8">
        <v>2800</v>
      </c>
      <c r="H237" s="8">
        <v>8348</v>
      </c>
      <c r="I237" s="8">
        <v>55417</v>
      </c>
      <c r="J237" s="8">
        <v>3791</v>
      </c>
      <c r="K237" s="8">
        <v>-2</v>
      </c>
      <c r="L237" s="8">
        <v>10883</v>
      </c>
      <c r="M237" s="8">
        <v>-29</v>
      </c>
      <c r="N237" s="8">
        <v>1249</v>
      </c>
    </row>
    <row r="238" spans="1:14" x14ac:dyDescent="0.25">
      <c r="A238" s="9">
        <v>43136</v>
      </c>
      <c r="B238" s="10">
        <v>0.91666666666666663</v>
      </c>
      <c r="C238" s="8">
        <v>75613</v>
      </c>
      <c r="D238" s="8">
        <v>73900</v>
      </c>
      <c r="E238" s="8">
        <v>74700</v>
      </c>
      <c r="F238" s="8">
        <v>397</v>
      </c>
      <c r="G238" s="8">
        <v>2472</v>
      </c>
      <c r="H238" s="8">
        <v>8151</v>
      </c>
      <c r="I238" s="8">
        <v>55394</v>
      </c>
      <c r="J238" s="8">
        <v>3830</v>
      </c>
      <c r="K238" s="8">
        <v>-2</v>
      </c>
      <c r="L238" s="8">
        <v>9314</v>
      </c>
      <c r="M238" s="8">
        <v>-29</v>
      </c>
      <c r="N238" s="8">
        <v>1249</v>
      </c>
    </row>
    <row r="239" spans="1:14" x14ac:dyDescent="0.25">
      <c r="A239" s="9">
        <v>43136</v>
      </c>
      <c r="B239" s="10">
        <v>0.9375</v>
      </c>
      <c r="C239" s="8">
        <v>75721</v>
      </c>
      <c r="D239" s="8">
        <v>74700</v>
      </c>
      <c r="E239" s="8">
        <v>75400</v>
      </c>
      <c r="F239" s="8">
        <v>397</v>
      </c>
      <c r="G239" s="8">
        <v>2548</v>
      </c>
      <c r="H239" s="8">
        <v>7805</v>
      </c>
      <c r="I239" s="8">
        <v>55327</v>
      </c>
      <c r="J239" s="8">
        <v>3788</v>
      </c>
      <c r="K239" s="8">
        <v>-2</v>
      </c>
      <c r="L239" s="8">
        <v>9204</v>
      </c>
      <c r="M239" s="8">
        <v>-369</v>
      </c>
      <c r="N239" s="8">
        <v>1253</v>
      </c>
    </row>
    <row r="240" spans="1:14" x14ac:dyDescent="0.25">
      <c r="A240" s="9">
        <v>43136</v>
      </c>
      <c r="B240" s="10">
        <v>0.95833333333333337</v>
      </c>
      <c r="C240" s="8">
        <v>78370</v>
      </c>
      <c r="D240" s="8">
        <v>77400</v>
      </c>
      <c r="E240" s="8">
        <v>78000</v>
      </c>
      <c r="F240" s="8">
        <v>397</v>
      </c>
      <c r="G240" s="8">
        <v>2683</v>
      </c>
      <c r="H240" s="8">
        <v>7950</v>
      </c>
      <c r="I240" s="8">
        <v>55322</v>
      </c>
      <c r="J240" s="8">
        <v>3680</v>
      </c>
      <c r="K240" s="8">
        <v>-2</v>
      </c>
      <c r="L240" s="8">
        <v>10785</v>
      </c>
      <c r="M240" s="8">
        <v>-410</v>
      </c>
      <c r="N240" s="8">
        <v>1256</v>
      </c>
    </row>
    <row r="241" spans="1:14" x14ac:dyDescent="0.25">
      <c r="A241" s="9">
        <v>43136</v>
      </c>
      <c r="B241" s="10">
        <v>0.97916666666666663</v>
      </c>
      <c r="C241" s="8">
        <v>77218</v>
      </c>
      <c r="D241" s="8">
        <v>77000</v>
      </c>
      <c r="E241" s="8">
        <v>77600</v>
      </c>
      <c r="F241" s="8">
        <v>396</v>
      </c>
      <c r="G241" s="8">
        <v>2601</v>
      </c>
      <c r="H241" s="8">
        <v>7944</v>
      </c>
      <c r="I241" s="8">
        <v>55004</v>
      </c>
      <c r="J241" s="8">
        <v>3481</v>
      </c>
      <c r="K241" s="8">
        <v>-2</v>
      </c>
      <c r="L241" s="8">
        <v>10248</v>
      </c>
      <c r="M241" s="8">
        <v>-436</v>
      </c>
      <c r="N241" s="8">
        <v>1256</v>
      </c>
    </row>
    <row r="242" spans="1:14" x14ac:dyDescent="0.25">
      <c r="A242" s="9">
        <v>43137</v>
      </c>
      <c r="B242" s="10">
        <v>0</v>
      </c>
      <c r="C242" s="8">
        <v>76919</v>
      </c>
      <c r="D242" s="8">
        <v>76100</v>
      </c>
      <c r="E242" s="8">
        <v>75500</v>
      </c>
      <c r="F242" s="8">
        <v>397</v>
      </c>
      <c r="G242" s="8">
        <v>2587</v>
      </c>
      <c r="H242" s="8">
        <v>7948</v>
      </c>
      <c r="I242" s="8">
        <v>54954</v>
      </c>
      <c r="J242" s="8">
        <v>3272</v>
      </c>
      <c r="K242" s="8">
        <v>-2</v>
      </c>
      <c r="L242" s="8">
        <v>10009</v>
      </c>
      <c r="M242" s="8">
        <v>-73</v>
      </c>
      <c r="N242" s="8">
        <v>1261</v>
      </c>
    </row>
    <row r="243" spans="1:14" x14ac:dyDescent="0.25">
      <c r="A243" s="9">
        <v>43137</v>
      </c>
      <c r="B243" s="10">
        <v>2.0833333333333332E-2</v>
      </c>
      <c r="C243" s="8">
        <v>75115</v>
      </c>
      <c r="D243" s="8">
        <v>74400</v>
      </c>
      <c r="E243" s="8">
        <v>73400</v>
      </c>
      <c r="F243" s="8">
        <v>397</v>
      </c>
      <c r="G243" s="8">
        <v>2812</v>
      </c>
      <c r="H243" s="8">
        <v>6506</v>
      </c>
      <c r="I243" s="8">
        <v>55166</v>
      </c>
      <c r="J243" s="8">
        <v>2982</v>
      </c>
      <c r="K243" s="8">
        <v>-2</v>
      </c>
      <c r="L243" s="8">
        <v>10793</v>
      </c>
      <c r="M243" s="8">
        <v>-112</v>
      </c>
      <c r="N243" s="8">
        <v>1260</v>
      </c>
    </row>
    <row r="244" spans="1:14" x14ac:dyDescent="0.25">
      <c r="A244" s="9">
        <v>43137</v>
      </c>
      <c r="B244" s="10">
        <v>4.1666666666666664E-2</v>
      </c>
      <c r="C244" s="8">
        <v>72452</v>
      </c>
      <c r="D244" s="8">
        <v>72100</v>
      </c>
      <c r="E244" s="8">
        <v>71200</v>
      </c>
      <c r="F244" s="8">
        <v>398</v>
      </c>
      <c r="G244" s="8">
        <v>2549</v>
      </c>
      <c r="H244" s="8">
        <v>6363</v>
      </c>
      <c r="I244" s="8">
        <v>55187</v>
      </c>
      <c r="J244" s="8">
        <v>2742</v>
      </c>
      <c r="K244" s="8">
        <v>-2</v>
      </c>
      <c r="L244" s="8">
        <v>9486</v>
      </c>
      <c r="M244" s="8">
        <v>-636</v>
      </c>
      <c r="N244" s="8">
        <v>1244</v>
      </c>
    </row>
    <row r="245" spans="1:14" x14ac:dyDescent="0.25">
      <c r="A245" s="9">
        <v>43137</v>
      </c>
      <c r="B245" s="10">
        <v>6.25E-2</v>
      </c>
      <c r="C245" s="8">
        <v>72678</v>
      </c>
      <c r="D245" s="8">
        <v>72700</v>
      </c>
      <c r="E245" s="8">
        <v>72600</v>
      </c>
      <c r="F245" s="8">
        <v>395</v>
      </c>
      <c r="G245" s="8">
        <v>2553</v>
      </c>
      <c r="H245" s="8">
        <v>6017</v>
      </c>
      <c r="I245" s="8">
        <v>55324</v>
      </c>
      <c r="J245" s="8">
        <v>2638</v>
      </c>
      <c r="K245" s="8">
        <v>-2</v>
      </c>
      <c r="L245" s="8">
        <v>10215</v>
      </c>
      <c r="M245" s="8">
        <v>-1696</v>
      </c>
      <c r="N245" s="8">
        <v>1241</v>
      </c>
    </row>
    <row r="246" spans="1:14" x14ac:dyDescent="0.25">
      <c r="A246" s="9">
        <v>43137</v>
      </c>
      <c r="B246" s="10">
        <v>8.3333333333333329E-2</v>
      </c>
      <c r="C246" s="8">
        <v>72091</v>
      </c>
      <c r="D246" s="8">
        <v>72700</v>
      </c>
      <c r="E246" s="8">
        <v>72000</v>
      </c>
      <c r="F246" s="8">
        <v>396</v>
      </c>
      <c r="G246" s="8">
        <v>2405</v>
      </c>
      <c r="H246" s="8">
        <v>5895</v>
      </c>
      <c r="I246" s="8">
        <v>55204</v>
      </c>
      <c r="J246" s="8">
        <v>2534</v>
      </c>
      <c r="K246" s="8">
        <v>-2</v>
      </c>
      <c r="L246" s="8">
        <v>9907</v>
      </c>
      <c r="M246" s="8">
        <v>-1696</v>
      </c>
      <c r="N246" s="8">
        <v>1233</v>
      </c>
    </row>
    <row r="247" spans="1:14" x14ac:dyDescent="0.25">
      <c r="A247" s="9">
        <v>43137</v>
      </c>
      <c r="B247" s="10">
        <v>0.10416666666666667</v>
      </c>
      <c r="C247" s="8">
        <v>71550</v>
      </c>
      <c r="D247" s="8">
        <v>71400</v>
      </c>
      <c r="E247" s="8">
        <v>70100</v>
      </c>
      <c r="F247" s="8">
        <v>396</v>
      </c>
      <c r="G247" s="8">
        <v>2461</v>
      </c>
      <c r="H247" s="8">
        <v>5698</v>
      </c>
      <c r="I247" s="8">
        <v>55070</v>
      </c>
      <c r="J247" s="8">
        <v>2424</v>
      </c>
      <c r="K247" s="8">
        <v>-2</v>
      </c>
      <c r="L247" s="8">
        <v>9438</v>
      </c>
      <c r="M247" s="8">
        <v>-1985</v>
      </c>
      <c r="N247" s="8">
        <v>1245</v>
      </c>
    </row>
    <row r="248" spans="1:14" x14ac:dyDescent="0.25">
      <c r="A248" s="9">
        <v>43137</v>
      </c>
      <c r="B248" s="10">
        <v>0.125</v>
      </c>
      <c r="C248" s="8">
        <v>69788</v>
      </c>
      <c r="D248" s="8">
        <v>69600</v>
      </c>
      <c r="E248" s="8">
        <v>68400</v>
      </c>
      <c r="F248" s="8">
        <v>394</v>
      </c>
      <c r="G248" s="8">
        <v>2397</v>
      </c>
      <c r="H248" s="8">
        <v>5668</v>
      </c>
      <c r="I248" s="8">
        <v>54863</v>
      </c>
      <c r="J248" s="8">
        <v>2285</v>
      </c>
      <c r="K248" s="8">
        <v>-2</v>
      </c>
      <c r="L248" s="8">
        <v>9017</v>
      </c>
      <c r="M248" s="8">
        <v>-2201</v>
      </c>
      <c r="N248" s="8">
        <v>1244</v>
      </c>
    </row>
    <row r="249" spans="1:14" x14ac:dyDescent="0.25">
      <c r="A249" s="9">
        <v>43137</v>
      </c>
      <c r="B249" s="10">
        <v>0.14583333333333334</v>
      </c>
      <c r="C249" s="8">
        <v>68479</v>
      </c>
      <c r="D249" s="8">
        <v>68400</v>
      </c>
      <c r="E249" s="8">
        <v>66800</v>
      </c>
      <c r="F249" s="8">
        <v>394</v>
      </c>
      <c r="G249" s="8">
        <v>2345</v>
      </c>
      <c r="H249" s="8">
        <v>5674</v>
      </c>
      <c r="I249" s="8">
        <v>54282</v>
      </c>
      <c r="J249" s="8">
        <v>2250</v>
      </c>
      <c r="K249" s="8">
        <v>-1</v>
      </c>
      <c r="L249" s="8">
        <v>8525</v>
      </c>
      <c r="M249" s="8">
        <v>-2534</v>
      </c>
      <c r="N249" s="8">
        <v>1245</v>
      </c>
    </row>
    <row r="250" spans="1:14" x14ac:dyDescent="0.25">
      <c r="A250" s="9">
        <v>43137</v>
      </c>
      <c r="B250" s="10">
        <v>0.16666666666666666</v>
      </c>
      <c r="C250" s="8">
        <v>67322</v>
      </c>
      <c r="D250" s="8">
        <v>67200</v>
      </c>
      <c r="E250" s="8">
        <v>66300</v>
      </c>
      <c r="F250" s="8">
        <v>394</v>
      </c>
      <c r="G250" s="8">
        <v>2306</v>
      </c>
      <c r="H250" s="8">
        <v>5686</v>
      </c>
      <c r="I250" s="8">
        <v>54581</v>
      </c>
      <c r="J250" s="8">
        <v>2234</v>
      </c>
      <c r="K250" s="8">
        <v>-2</v>
      </c>
      <c r="L250" s="8">
        <v>8039</v>
      </c>
      <c r="M250" s="8">
        <v>-2770</v>
      </c>
      <c r="N250" s="8">
        <v>1240</v>
      </c>
    </row>
    <row r="251" spans="1:14" x14ac:dyDescent="0.25">
      <c r="A251" s="9">
        <v>43137</v>
      </c>
      <c r="B251" s="10">
        <v>0.1875</v>
      </c>
      <c r="C251" s="8">
        <v>67333</v>
      </c>
      <c r="D251" s="8">
        <v>66900</v>
      </c>
      <c r="E251" s="8">
        <v>66000</v>
      </c>
      <c r="F251" s="8">
        <v>393</v>
      </c>
      <c r="G251" s="8">
        <v>2228</v>
      </c>
      <c r="H251" s="8">
        <v>5656</v>
      </c>
      <c r="I251" s="8">
        <v>54754</v>
      </c>
      <c r="J251" s="8">
        <v>2213</v>
      </c>
      <c r="K251" s="8">
        <v>-2</v>
      </c>
      <c r="L251" s="8">
        <v>7928</v>
      </c>
      <c r="M251" s="8">
        <v>-2763</v>
      </c>
      <c r="N251" s="8">
        <v>1248</v>
      </c>
    </row>
    <row r="252" spans="1:14" x14ac:dyDescent="0.25">
      <c r="A252" s="9">
        <v>43137</v>
      </c>
      <c r="B252" s="10">
        <v>0.20833333333333334</v>
      </c>
      <c r="C252" s="8">
        <v>67475</v>
      </c>
      <c r="D252" s="8">
        <v>67900</v>
      </c>
      <c r="E252" s="8">
        <v>67700</v>
      </c>
      <c r="F252" s="8">
        <v>393</v>
      </c>
      <c r="G252" s="8">
        <v>2223</v>
      </c>
      <c r="H252" s="8">
        <v>6075</v>
      </c>
      <c r="I252" s="8">
        <v>54733</v>
      </c>
      <c r="J252" s="8">
        <v>2212</v>
      </c>
      <c r="K252" s="8">
        <v>-1</v>
      </c>
      <c r="L252" s="8">
        <v>8022</v>
      </c>
      <c r="M252" s="8">
        <v>-2526</v>
      </c>
      <c r="N252" s="8">
        <v>1241</v>
      </c>
    </row>
    <row r="253" spans="1:14" x14ac:dyDescent="0.25">
      <c r="A253" s="9">
        <v>43137</v>
      </c>
      <c r="B253" s="10">
        <v>0.22916666666666666</v>
      </c>
      <c r="C253" s="8">
        <v>69737</v>
      </c>
      <c r="D253" s="8">
        <v>70100</v>
      </c>
      <c r="E253" s="8">
        <v>68900</v>
      </c>
      <c r="F253" s="8">
        <v>394</v>
      </c>
      <c r="G253" s="8">
        <v>2246</v>
      </c>
      <c r="H253" s="8">
        <v>6549</v>
      </c>
      <c r="I253" s="8">
        <v>54697</v>
      </c>
      <c r="J253" s="8">
        <v>2292</v>
      </c>
      <c r="K253" s="8">
        <v>-1</v>
      </c>
      <c r="L253" s="8">
        <v>8455</v>
      </c>
      <c r="M253" s="8">
        <v>-2528</v>
      </c>
      <c r="N253" s="8">
        <v>1239</v>
      </c>
    </row>
    <row r="254" spans="1:14" x14ac:dyDescent="0.25">
      <c r="A254" s="9">
        <v>43137</v>
      </c>
      <c r="B254" s="10">
        <v>0.25</v>
      </c>
      <c r="C254" s="8">
        <v>71644</v>
      </c>
      <c r="D254" s="8">
        <v>72200</v>
      </c>
      <c r="E254" s="8">
        <v>71300</v>
      </c>
      <c r="F254" s="8">
        <v>393</v>
      </c>
      <c r="G254" s="8">
        <v>2314</v>
      </c>
      <c r="H254" s="8">
        <v>7006</v>
      </c>
      <c r="I254" s="8">
        <v>54983</v>
      </c>
      <c r="J254" s="8">
        <v>2313</v>
      </c>
      <c r="K254" s="8">
        <v>-2</v>
      </c>
      <c r="L254" s="8">
        <v>9130</v>
      </c>
      <c r="M254" s="8">
        <v>-1845</v>
      </c>
      <c r="N254" s="8">
        <v>1236</v>
      </c>
    </row>
    <row r="255" spans="1:14" x14ac:dyDescent="0.25">
      <c r="A255" s="9">
        <v>43137</v>
      </c>
      <c r="B255" s="10">
        <v>0.27083333333333331</v>
      </c>
      <c r="C255" s="8">
        <v>75553</v>
      </c>
      <c r="D255" s="8">
        <v>75800</v>
      </c>
      <c r="E255" s="8">
        <v>74900</v>
      </c>
      <c r="F255" s="8">
        <v>393</v>
      </c>
      <c r="G255" s="8">
        <v>2321</v>
      </c>
      <c r="H255" s="8">
        <v>7946</v>
      </c>
      <c r="I255" s="8">
        <v>55225</v>
      </c>
      <c r="J255" s="8">
        <v>2400</v>
      </c>
      <c r="K255" s="8">
        <v>-2</v>
      </c>
      <c r="L255" s="8">
        <v>10122</v>
      </c>
      <c r="M255" s="8">
        <v>-46</v>
      </c>
      <c r="N255" s="8">
        <v>1234</v>
      </c>
    </row>
    <row r="256" spans="1:14" x14ac:dyDescent="0.25">
      <c r="A256" s="9">
        <v>43137</v>
      </c>
      <c r="B256" s="10">
        <v>0.29166666666666669</v>
      </c>
      <c r="C256" s="8">
        <v>78774</v>
      </c>
      <c r="D256" s="8">
        <v>79500</v>
      </c>
      <c r="E256" s="8">
        <v>78000</v>
      </c>
      <c r="F256" s="8">
        <v>394</v>
      </c>
      <c r="G256" s="8">
        <v>2514</v>
      </c>
      <c r="H256" s="8">
        <v>8467</v>
      </c>
      <c r="I256" s="8">
        <v>55431</v>
      </c>
      <c r="J256" s="8">
        <v>2485</v>
      </c>
      <c r="K256" s="8">
        <v>-2</v>
      </c>
      <c r="L256" s="8">
        <v>12480</v>
      </c>
      <c r="M256" s="8">
        <v>-30</v>
      </c>
      <c r="N256" s="8">
        <v>1236</v>
      </c>
    </row>
    <row r="257" spans="1:14" x14ac:dyDescent="0.25">
      <c r="A257" s="9">
        <v>43137</v>
      </c>
      <c r="B257" s="10">
        <v>0.3125</v>
      </c>
      <c r="C257" s="8">
        <v>81302</v>
      </c>
      <c r="D257" s="8">
        <v>82600</v>
      </c>
      <c r="E257" s="8">
        <v>80400</v>
      </c>
      <c r="F257" s="8">
        <v>405</v>
      </c>
      <c r="G257" s="8">
        <v>2620</v>
      </c>
      <c r="H257" s="8">
        <v>8963</v>
      </c>
      <c r="I257" s="8">
        <v>55441</v>
      </c>
      <c r="J257" s="8">
        <v>2636</v>
      </c>
      <c r="K257" s="8">
        <v>-1</v>
      </c>
      <c r="L257" s="8">
        <v>13713</v>
      </c>
      <c r="M257" s="8">
        <v>-30</v>
      </c>
      <c r="N257" s="8">
        <v>1228</v>
      </c>
    </row>
    <row r="258" spans="1:14" x14ac:dyDescent="0.25">
      <c r="A258" s="9">
        <v>43137</v>
      </c>
      <c r="B258" s="10">
        <v>0.33333333333333331</v>
      </c>
      <c r="C258" s="8">
        <v>82601</v>
      </c>
      <c r="D258" s="8">
        <v>84200</v>
      </c>
      <c r="E258" s="8">
        <v>81600</v>
      </c>
      <c r="F258" s="8">
        <v>407</v>
      </c>
      <c r="G258" s="8">
        <v>2591</v>
      </c>
      <c r="H258" s="8">
        <v>9197</v>
      </c>
      <c r="I258" s="8">
        <v>55425</v>
      </c>
      <c r="J258" s="8">
        <v>2655</v>
      </c>
      <c r="K258" s="8">
        <v>-1</v>
      </c>
      <c r="L258" s="8">
        <v>14784</v>
      </c>
      <c r="M258" s="8">
        <v>-29</v>
      </c>
      <c r="N258" s="8">
        <v>1168</v>
      </c>
    </row>
    <row r="259" spans="1:14" x14ac:dyDescent="0.25">
      <c r="A259" s="9">
        <v>43137</v>
      </c>
      <c r="B259" s="10">
        <v>0.35416666666666669</v>
      </c>
      <c r="C259" s="8">
        <v>82672</v>
      </c>
      <c r="D259" s="8">
        <v>84000</v>
      </c>
      <c r="E259" s="8">
        <v>81600</v>
      </c>
      <c r="F259" s="8">
        <v>402</v>
      </c>
      <c r="G259" s="8">
        <v>2740</v>
      </c>
      <c r="H259" s="8">
        <v>9403</v>
      </c>
      <c r="I259" s="8">
        <v>55427</v>
      </c>
      <c r="J259" s="8">
        <v>2696</v>
      </c>
      <c r="K259" s="8">
        <v>16</v>
      </c>
      <c r="L259" s="8">
        <v>14538</v>
      </c>
      <c r="M259" s="8">
        <v>-29</v>
      </c>
      <c r="N259" s="8">
        <v>1180</v>
      </c>
    </row>
    <row r="260" spans="1:14" x14ac:dyDescent="0.25">
      <c r="A260" s="9">
        <v>43137</v>
      </c>
      <c r="B260" s="10">
        <v>0.375</v>
      </c>
      <c r="C260" s="8">
        <v>83279</v>
      </c>
      <c r="D260" s="8">
        <v>84300</v>
      </c>
      <c r="E260" s="8">
        <v>82000</v>
      </c>
      <c r="F260" s="8">
        <v>494</v>
      </c>
      <c r="G260" s="8">
        <v>2826</v>
      </c>
      <c r="H260" s="8">
        <v>9373</v>
      </c>
      <c r="I260" s="8">
        <v>55437</v>
      </c>
      <c r="J260" s="8">
        <v>2683</v>
      </c>
      <c r="K260" s="8">
        <v>111</v>
      </c>
      <c r="L260" s="8">
        <v>15005</v>
      </c>
      <c r="M260" s="8">
        <v>-29</v>
      </c>
      <c r="N260" s="8">
        <v>1093</v>
      </c>
    </row>
    <row r="261" spans="1:14" x14ac:dyDescent="0.25">
      <c r="A261" s="9">
        <v>43137</v>
      </c>
      <c r="B261" s="10">
        <v>0.39583333333333331</v>
      </c>
      <c r="C261" s="8">
        <v>83782</v>
      </c>
      <c r="D261" s="8">
        <v>84900</v>
      </c>
      <c r="E261" s="8">
        <v>82800</v>
      </c>
      <c r="F261" s="8">
        <v>491</v>
      </c>
      <c r="G261" s="8">
        <v>2894</v>
      </c>
      <c r="H261" s="8">
        <v>9402</v>
      </c>
      <c r="I261" s="8">
        <v>55419</v>
      </c>
      <c r="J261" s="8">
        <v>2665</v>
      </c>
      <c r="K261" s="8">
        <v>279</v>
      </c>
      <c r="L261" s="8">
        <v>15525</v>
      </c>
      <c r="M261" s="8">
        <v>-29</v>
      </c>
      <c r="N261" s="8">
        <v>1089</v>
      </c>
    </row>
    <row r="262" spans="1:14" x14ac:dyDescent="0.25">
      <c r="A262" s="9">
        <v>43137</v>
      </c>
      <c r="B262" s="10">
        <v>0.41666666666666669</v>
      </c>
      <c r="C262" s="8">
        <v>84110</v>
      </c>
      <c r="D262" s="8">
        <v>84100</v>
      </c>
      <c r="E262" s="8">
        <v>83300</v>
      </c>
      <c r="F262" s="8">
        <v>493</v>
      </c>
      <c r="G262" s="8">
        <v>2792</v>
      </c>
      <c r="H262" s="8">
        <v>9371</v>
      </c>
      <c r="I262" s="8">
        <v>55415</v>
      </c>
      <c r="J262" s="8">
        <v>2666</v>
      </c>
      <c r="K262" s="8">
        <v>538</v>
      </c>
      <c r="L262" s="8">
        <v>15637</v>
      </c>
      <c r="M262" s="8">
        <v>-29</v>
      </c>
      <c r="N262" s="8">
        <v>1086</v>
      </c>
    </row>
    <row r="263" spans="1:14" x14ac:dyDescent="0.25">
      <c r="A263" s="9">
        <v>43137</v>
      </c>
      <c r="B263" s="10">
        <v>0.4375</v>
      </c>
      <c r="C263" s="8">
        <v>84249</v>
      </c>
      <c r="D263" s="8">
        <v>83800</v>
      </c>
      <c r="E263" s="8">
        <v>83600</v>
      </c>
      <c r="F263" s="8">
        <v>497</v>
      </c>
      <c r="G263" s="8">
        <v>2850</v>
      </c>
      <c r="H263" s="8">
        <v>9320</v>
      </c>
      <c r="I263" s="8">
        <v>55413</v>
      </c>
      <c r="J263" s="8">
        <v>2705</v>
      </c>
      <c r="K263" s="8">
        <v>796</v>
      </c>
      <c r="L263" s="8">
        <v>15348</v>
      </c>
      <c r="M263" s="8">
        <v>-29</v>
      </c>
      <c r="N263" s="8">
        <v>1147</v>
      </c>
    </row>
    <row r="264" spans="1:14" x14ac:dyDescent="0.25">
      <c r="A264" s="9">
        <v>43137</v>
      </c>
      <c r="B264" s="10">
        <v>0.45833333333333331</v>
      </c>
      <c r="C264" s="8">
        <v>84392</v>
      </c>
      <c r="D264" s="8">
        <v>83800</v>
      </c>
      <c r="E264" s="8">
        <v>83800</v>
      </c>
      <c r="F264" s="8">
        <v>500</v>
      </c>
      <c r="G264" s="8">
        <v>2893</v>
      </c>
      <c r="H264" s="8">
        <v>9329</v>
      </c>
      <c r="I264" s="8">
        <v>55411</v>
      </c>
      <c r="J264" s="8">
        <v>2798</v>
      </c>
      <c r="K264" s="8">
        <v>1026</v>
      </c>
      <c r="L264" s="8">
        <v>14557</v>
      </c>
      <c r="M264" s="8">
        <v>-29</v>
      </c>
      <c r="N264" s="8">
        <v>1169</v>
      </c>
    </row>
    <row r="265" spans="1:14" x14ac:dyDescent="0.25">
      <c r="A265" s="9">
        <v>43137</v>
      </c>
      <c r="B265" s="10">
        <v>0.47916666666666669</v>
      </c>
      <c r="C265" s="8">
        <v>84976</v>
      </c>
      <c r="D265" s="8">
        <v>83700</v>
      </c>
      <c r="E265" s="8">
        <v>83900</v>
      </c>
      <c r="F265" s="8">
        <v>492</v>
      </c>
      <c r="G265" s="8">
        <v>2885</v>
      </c>
      <c r="H265" s="8">
        <v>9373</v>
      </c>
      <c r="I265" s="8">
        <v>55404</v>
      </c>
      <c r="J265" s="8">
        <v>2867</v>
      </c>
      <c r="K265" s="8">
        <v>1356</v>
      </c>
      <c r="L265" s="8">
        <v>14428</v>
      </c>
      <c r="M265" s="8">
        <v>-53</v>
      </c>
      <c r="N265" s="8">
        <v>1212</v>
      </c>
    </row>
    <row r="266" spans="1:14" x14ac:dyDescent="0.25">
      <c r="A266" s="9">
        <v>43137</v>
      </c>
      <c r="B266" s="10">
        <v>0.5</v>
      </c>
      <c r="C266" s="8">
        <v>85289</v>
      </c>
      <c r="D266" s="8">
        <v>84300</v>
      </c>
      <c r="E266" s="8">
        <v>84600</v>
      </c>
      <c r="F266" s="8">
        <v>488</v>
      </c>
      <c r="G266" s="8">
        <v>2899</v>
      </c>
      <c r="H266" s="8">
        <v>9396</v>
      </c>
      <c r="I266" s="8">
        <v>55414</v>
      </c>
      <c r="J266" s="8">
        <v>2844</v>
      </c>
      <c r="K266" s="8">
        <v>1495</v>
      </c>
      <c r="L266" s="8">
        <v>14481</v>
      </c>
      <c r="M266" s="8">
        <v>-70</v>
      </c>
      <c r="N266" s="8">
        <v>1228</v>
      </c>
    </row>
    <row r="267" spans="1:14" x14ac:dyDescent="0.25">
      <c r="A267" s="9">
        <v>43137</v>
      </c>
      <c r="B267" s="10">
        <v>0.52083333333333337</v>
      </c>
      <c r="C267" s="8">
        <v>84495</v>
      </c>
      <c r="D267" s="8">
        <v>83600</v>
      </c>
      <c r="E267" s="8">
        <v>83500</v>
      </c>
      <c r="F267" s="8">
        <v>490</v>
      </c>
      <c r="G267" s="8">
        <v>2945</v>
      </c>
      <c r="H267" s="8">
        <v>9424</v>
      </c>
      <c r="I267" s="8">
        <v>55414</v>
      </c>
      <c r="J267" s="8">
        <v>2874</v>
      </c>
      <c r="K267" s="8">
        <v>1557</v>
      </c>
      <c r="L267" s="8">
        <v>13933</v>
      </c>
      <c r="M267" s="8">
        <v>-82</v>
      </c>
      <c r="N267" s="8">
        <v>1237</v>
      </c>
    </row>
    <row r="268" spans="1:14" x14ac:dyDescent="0.25">
      <c r="A268" s="9">
        <v>43137</v>
      </c>
      <c r="B268" s="10">
        <v>0.54166666666666663</v>
      </c>
      <c r="C268" s="8">
        <v>84744</v>
      </c>
      <c r="D268" s="8">
        <v>84600</v>
      </c>
      <c r="E268" s="8">
        <v>84800</v>
      </c>
      <c r="F268" s="8">
        <v>445</v>
      </c>
      <c r="G268" s="8">
        <v>2958</v>
      </c>
      <c r="H268" s="8">
        <v>9441</v>
      </c>
      <c r="I268" s="8">
        <v>55414</v>
      </c>
      <c r="J268" s="8">
        <v>2902</v>
      </c>
      <c r="K268" s="8">
        <v>1599</v>
      </c>
      <c r="L268" s="8">
        <v>14034</v>
      </c>
      <c r="M268" s="8">
        <v>-81</v>
      </c>
      <c r="N268" s="8">
        <v>1242</v>
      </c>
    </row>
    <row r="269" spans="1:14" x14ac:dyDescent="0.25">
      <c r="A269" s="9">
        <v>43137</v>
      </c>
      <c r="B269" s="10">
        <v>0.5625</v>
      </c>
      <c r="C269" s="8">
        <v>83720</v>
      </c>
      <c r="D269" s="8">
        <v>82200</v>
      </c>
      <c r="E269" s="8">
        <v>82400</v>
      </c>
      <c r="F269" s="8">
        <v>445</v>
      </c>
      <c r="G269" s="8">
        <v>2956</v>
      </c>
      <c r="H269" s="8">
        <v>9454</v>
      </c>
      <c r="I269" s="8">
        <v>55403</v>
      </c>
      <c r="J269" s="8">
        <v>2888</v>
      </c>
      <c r="K269" s="8">
        <v>1597</v>
      </c>
      <c r="L269" s="8">
        <v>13830</v>
      </c>
      <c r="M269" s="8">
        <v>-29</v>
      </c>
      <c r="N269" s="8">
        <v>1250</v>
      </c>
    </row>
    <row r="270" spans="1:14" x14ac:dyDescent="0.25">
      <c r="A270" s="9">
        <v>43137</v>
      </c>
      <c r="B270" s="10">
        <v>0.58333333333333337</v>
      </c>
      <c r="C270" s="8">
        <v>83112</v>
      </c>
      <c r="D270" s="8">
        <v>81300</v>
      </c>
      <c r="E270" s="8">
        <v>81600</v>
      </c>
      <c r="F270" s="8">
        <v>432</v>
      </c>
      <c r="G270" s="8">
        <v>2956</v>
      </c>
      <c r="H270" s="8">
        <v>9288</v>
      </c>
      <c r="I270" s="8">
        <v>55407</v>
      </c>
      <c r="J270" s="8">
        <v>2966</v>
      </c>
      <c r="K270" s="8">
        <v>1477</v>
      </c>
      <c r="L270" s="8">
        <v>13516</v>
      </c>
      <c r="M270" s="8">
        <v>-29</v>
      </c>
      <c r="N270" s="8">
        <v>1231</v>
      </c>
    </row>
    <row r="271" spans="1:14" x14ac:dyDescent="0.25">
      <c r="A271" s="9">
        <v>43137</v>
      </c>
      <c r="B271" s="10">
        <v>0.60416666666666663</v>
      </c>
      <c r="C271" s="8">
        <v>82510</v>
      </c>
      <c r="D271" s="8">
        <v>80700</v>
      </c>
      <c r="E271" s="8">
        <v>81200</v>
      </c>
      <c r="F271" s="8">
        <v>393</v>
      </c>
      <c r="G271" s="8">
        <v>2948</v>
      </c>
      <c r="H271" s="8">
        <v>9298</v>
      </c>
      <c r="I271" s="8">
        <v>55362</v>
      </c>
      <c r="J271" s="8">
        <v>3007</v>
      </c>
      <c r="K271" s="8">
        <v>1418</v>
      </c>
      <c r="L271" s="8">
        <v>13281</v>
      </c>
      <c r="M271" s="8">
        <v>-31</v>
      </c>
      <c r="N271" s="8">
        <v>1242</v>
      </c>
    </row>
    <row r="272" spans="1:14" x14ac:dyDescent="0.25">
      <c r="A272" s="9">
        <v>43137</v>
      </c>
      <c r="B272" s="10">
        <v>0.625</v>
      </c>
      <c r="C272" s="8">
        <v>80914</v>
      </c>
      <c r="D272" s="8">
        <v>79600</v>
      </c>
      <c r="E272" s="8">
        <v>80200</v>
      </c>
      <c r="F272" s="8">
        <v>393</v>
      </c>
      <c r="G272" s="8">
        <v>2889</v>
      </c>
      <c r="H272" s="8">
        <v>9086</v>
      </c>
      <c r="I272" s="8">
        <v>55338</v>
      </c>
      <c r="J272" s="8">
        <v>3058</v>
      </c>
      <c r="K272" s="8">
        <v>1297</v>
      </c>
      <c r="L272" s="8">
        <v>12246</v>
      </c>
      <c r="M272" s="8">
        <v>-29</v>
      </c>
      <c r="N272" s="8">
        <v>1244</v>
      </c>
    </row>
    <row r="273" spans="1:14" x14ac:dyDescent="0.25">
      <c r="A273" s="9">
        <v>43137</v>
      </c>
      <c r="B273" s="10">
        <v>0.64583333333333337</v>
      </c>
      <c r="C273" s="8">
        <v>80682</v>
      </c>
      <c r="D273" s="8">
        <v>78700</v>
      </c>
      <c r="E273" s="8">
        <v>79500</v>
      </c>
      <c r="F273" s="8">
        <v>399</v>
      </c>
      <c r="G273" s="8">
        <v>2906</v>
      </c>
      <c r="H273" s="8">
        <v>9178</v>
      </c>
      <c r="I273" s="8">
        <v>55339</v>
      </c>
      <c r="J273" s="8">
        <v>3144</v>
      </c>
      <c r="K273" s="8">
        <v>1153</v>
      </c>
      <c r="L273" s="8">
        <v>12524</v>
      </c>
      <c r="M273" s="8">
        <v>-29</v>
      </c>
      <c r="N273" s="8">
        <v>1244</v>
      </c>
    </row>
    <row r="274" spans="1:14" x14ac:dyDescent="0.25">
      <c r="A274" s="9">
        <v>43137</v>
      </c>
      <c r="B274" s="10">
        <v>0.66666666666666663</v>
      </c>
      <c r="C274" s="8">
        <v>80244</v>
      </c>
      <c r="D274" s="8">
        <v>78200</v>
      </c>
      <c r="E274" s="8">
        <v>79100</v>
      </c>
      <c r="F274" s="8">
        <v>398</v>
      </c>
      <c r="G274" s="8">
        <v>2894</v>
      </c>
      <c r="H274" s="8">
        <v>9261</v>
      </c>
      <c r="I274" s="8">
        <v>55345</v>
      </c>
      <c r="J274" s="8">
        <v>3135</v>
      </c>
      <c r="K274" s="8">
        <v>938</v>
      </c>
      <c r="L274" s="8">
        <v>12472</v>
      </c>
      <c r="M274" s="8">
        <v>-29</v>
      </c>
      <c r="N274" s="8">
        <v>1243</v>
      </c>
    </row>
    <row r="275" spans="1:14" x14ac:dyDescent="0.25">
      <c r="A275" s="9">
        <v>43137</v>
      </c>
      <c r="B275" s="10">
        <v>0.6875</v>
      </c>
      <c r="C275" s="8">
        <v>80041</v>
      </c>
      <c r="D275" s="8">
        <v>78200</v>
      </c>
      <c r="E275" s="8">
        <v>78900</v>
      </c>
      <c r="F275" s="8">
        <v>392</v>
      </c>
      <c r="G275" s="8">
        <v>2876</v>
      </c>
      <c r="H275" s="8">
        <v>9323</v>
      </c>
      <c r="I275" s="8">
        <v>55377</v>
      </c>
      <c r="J275" s="8">
        <v>3168</v>
      </c>
      <c r="K275" s="8">
        <v>611</v>
      </c>
      <c r="L275" s="8">
        <v>12933</v>
      </c>
      <c r="M275" s="8">
        <v>-29</v>
      </c>
      <c r="N275" s="8">
        <v>1250</v>
      </c>
    </row>
    <row r="276" spans="1:14" x14ac:dyDescent="0.25">
      <c r="A276" s="9">
        <v>43137</v>
      </c>
      <c r="B276" s="10">
        <v>0.70833333333333337</v>
      </c>
      <c r="C276" s="8">
        <v>80052</v>
      </c>
      <c r="D276" s="8">
        <v>79200</v>
      </c>
      <c r="E276" s="8">
        <v>79300</v>
      </c>
      <c r="F276" s="8">
        <v>393</v>
      </c>
      <c r="G276" s="8">
        <v>2866</v>
      </c>
      <c r="H276" s="8">
        <v>9359</v>
      </c>
      <c r="I276" s="8">
        <v>55400</v>
      </c>
      <c r="J276" s="8">
        <v>3237</v>
      </c>
      <c r="K276" s="8">
        <v>393</v>
      </c>
      <c r="L276" s="8">
        <v>13152</v>
      </c>
      <c r="M276" s="8">
        <v>-29</v>
      </c>
      <c r="N276" s="8">
        <v>1254</v>
      </c>
    </row>
    <row r="277" spans="1:14" x14ac:dyDescent="0.25">
      <c r="A277" s="9">
        <v>43137</v>
      </c>
      <c r="B277" s="10">
        <v>0.72916666666666663</v>
      </c>
      <c r="C277" s="8">
        <v>80703</v>
      </c>
      <c r="D277" s="8">
        <v>80200</v>
      </c>
      <c r="E277" s="8">
        <v>80200</v>
      </c>
      <c r="F277" s="8">
        <v>393</v>
      </c>
      <c r="G277" s="8">
        <v>2869</v>
      </c>
      <c r="H277" s="8">
        <v>9349</v>
      </c>
      <c r="I277" s="8">
        <v>55405</v>
      </c>
      <c r="J277" s="8">
        <v>3321</v>
      </c>
      <c r="K277" s="8">
        <v>181</v>
      </c>
      <c r="L277" s="8">
        <v>13403</v>
      </c>
      <c r="M277" s="8">
        <v>-29</v>
      </c>
      <c r="N277" s="8">
        <v>1249</v>
      </c>
    </row>
    <row r="278" spans="1:14" x14ac:dyDescent="0.25">
      <c r="A278" s="9">
        <v>43137</v>
      </c>
      <c r="B278" s="10">
        <v>0.75</v>
      </c>
      <c r="C278" s="8">
        <v>82207</v>
      </c>
      <c r="D278" s="8">
        <v>82600</v>
      </c>
      <c r="E278" s="8">
        <v>82500</v>
      </c>
      <c r="F278" s="8">
        <v>395</v>
      </c>
      <c r="G278" s="8">
        <v>2889</v>
      </c>
      <c r="H278" s="8">
        <v>9393</v>
      </c>
      <c r="I278" s="8">
        <v>55408</v>
      </c>
      <c r="J278" s="8">
        <v>3382</v>
      </c>
      <c r="K278" s="8">
        <v>41</v>
      </c>
      <c r="L278" s="8">
        <v>14577</v>
      </c>
      <c r="M278" s="8">
        <v>-29</v>
      </c>
      <c r="N278" s="8">
        <v>1241</v>
      </c>
    </row>
    <row r="279" spans="1:14" x14ac:dyDescent="0.25">
      <c r="A279" s="9">
        <v>43137</v>
      </c>
      <c r="B279" s="10">
        <v>0.77083333333333337</v>
      </c>
      <c r="C279" s="8">
        <v>85479</v>
      </c>
      <c r="D279" s="8">
        <v>86200</v>
      </c>
      <c r="E279" s="8">
        <v>86000</v>
      </c>
      <c r="F279" s="8">
        <v>397</v>
      </c>
      <c r="G279" s="8">
        <v>2847</v>
      </c>
      <c r="H279" s="8">
        <v>9376</v>
      </c>
      <c r="I279" s="8">
        <v>55410</v>
      </c>
      <c r="J279" s="8">
        <v>3456</v>
      </c>
      <c r="K279" s="8">
        <v>-2</v>
      </c>
      <c r="L279" s="8">
        <v>14710</v>
      </c>
      <c r="M279" s="8">
        <v>-29</v>
      </c>
      <c r="N279" s="8">
        <v>1255</v>
      </c>
    </row>
    <row r="280" spans="1:14" x14ac:dyDescent="0.25">
      <c r="A280" s="9">
        <v>43137</v>
      </c>
      <c r="B280" s="10">
        <v>0.79166666666666663</v>
      </c>
      <c r="C280" s="8">
        <v>87825</v>
      </c>
      <c r="D280" s="8">
        <v>88500</v>
      </c>
      <c r="E280" s="8">
        <v>88200</v>
      </c>
      <c r="F280" s="8">
        <v>700</v>
      </c>
      <c r="G280" s="8">
        <v>2893</v>
      </c>
      <c r="H280" s="8">
        <v>9406</v>
      </c>
      <c r="I280" s="8">
        <v>55406</v>
      </c>
      <c r="J280" s="8">
        <v>3479</v>
      </c>
      <c r="K280" s="8">
        <v>-1</v>
      </c>
      <c r="L280" s="8">
        <v>16868</v>
      </c>
      <c r="M280" s="8">
        <v>-29</v>
      </c>
      <c r="N280" s="8">
        <v>1257</v>
      </c>
    </row>
    <row r="281" spans="1:14" x14ac:dyDescent="0.25">
      <c r="A281" s="9">
        <v>43137</v>
      </c>
      <c r="B281" s="10">
        <v>0.8125</v>
      </c>
      <c r="C281" s="8">
        <v>87337</v>
      </c>
      <c r="D281" s="8">
        <v>87000</v>
      </c>
      <c r="E281" s="8">
        <v>86700</v>
      </c>
      <c r="F281" s="8">
        <v>836</v>
      </c>
      <c r="G281" s="8">
        <v>2918</v>
      </c>
      <c r="H281" s="8">
        <v>9457</v>
      </c>
      <c r="I281" s="8">
        <v>55392</v>
      </c>
      <c r="J281" s="8">
        <v>3539</v>
      </c>
      <c r="K281" s="8">
        <v>-2</v>
      </c>
      <c r="L281" s="8">
        <v>16995</v>
      </c>
      <c r="M281" s="8">
        <v>-29</v>
      </c>
      <c r="N281" s="8">
        <v>1247</v>
      </c>
    </row>
    <row r="282" spans="1:14" x14ac:dyDescent="0.25">
      <c r="A282" s="9">
        <v>43137</v>
      </c>
      <c r="B282" s="10">
        <v>0.83333333333333337</v>
      </c>
      <c r="C282" s="8">
        <v>85044</v>
      </c>
      <c r="D282" s="8">
        <v>85000</v>
      </c>
      <c r="E282" s="8">
        <v>84700</v>
      </c>
      <c r="F282" s="8">
        <v>837</v>
      </c>
      <c r="G282" s="8">
        <v>2916</v>
      </c>
      <c r="H282" s="8">
        <v>9253</v>
      </c>
      <c r="I282" s="8">
        <v>55390</v>
      </c>
      <c r="J282" s="8">
        <v>3534</v>
      </c>
      <c r="K282" s="8">
        <v>-2</v>
      </c>
      <c r="L282" s="8">
        <v>15509</v>
      </c>
      <c r="M282" s="8">
        <v>-29</v>
      </c>
      <c r="N282" s="8">
        <v>1251</v>
      </c>
    </row>
    <row r="283" spans="1:14" x14ac:dyDescent="0.25">
      <c r="A283" s="9">
        <v>43137</v>
      </c>
      <c r="B283" s="10">
        <v>0.85416666666666663</v>
      </c>
      <c r="C283" s="8">
        <v>82706</v>
      </c>
      <c r="D283" s="8">
        <v>82600</v>
      </c>
      <c r="E283" s="8">
        <v>82300</v>
      </c>
      <c r="F283" s="8">
        <v>827</v>
      </c>
      <c r="G283" s="8">
        <v>2930</v>
      </c>
      <c r="H283" s="8">
        <v>9176</v>
      </c>
      <c r="I283" s="8">
        <v>55395</v>
      </c>
      <c r="J283" s="8">
        <v>3539</v>
      </c>
      <c r="K283" s="8">
        <v>-2</v>
      </c>
      <c r="L283" s="8">
        <v>15498</v>
      </c>
      <c r="M283" s="8">
        <v>-29</v>
      </c>
      <c r="N283" s="8">
        <v>1240</v>
      </c>
    </row>
    <row r="284" spans="1:14" x14ac:dyDescent="0.25">
      <c r="A284" s="9">
        <v>43137</v>
      </c>
      <c r="B284" s="10">
        <v>0.875</v>
      </c>
      <c r="C284" s="8">
        <v>80278</v>
      </c>
      <c r="D284" s="8">
        <v>80500</v>
      </c>
      <c r="E284" s="8">
        <v>80300</v>
      </c>
      <c r="F284" s="8">
        <v>394</v>
      </c>
      <c r="G284" s="8">
        <v>2926</v>
      </c>
      <c r="H284" s="8">
        <v>9110</v>
      </c>
      <c r="I284" s="8">
        <v>55385</v>
      </c>
      <c r="J284" s="8">
        <v>3547</v>
      </c>
      <c r="K284" s="8">
        <v>-2</v>
      </c>
      <c r="L284" s="8">
        <v>13710</v>
      </c>
      <c r="M284" s="8">
        <v>-29</v>
      </c>
      <c r="N284" s="8">
        <v>1258</v>
      </c>
    </row>
    <row r="285" spans="1:14" x14ac:dyDescent="0.25">
      <c r="A285" s="9">
        <v>43137</v>
      </c>
      <c r="B285" s="10">
        <v>0.89583333333333337</v>
      </c>
      <c r="C285" s="8">
        <v>78362</v>
      </c>
      <c r="D285" s="8">
        <v>77900</v>
      </c>
      <c r="E285" s="8">
        <v>77700</v>
      </c>
      <c r="F285" s="8">
        <v>394</v>
      </c>
      <c r="G285" s="8">
        <v>2942</v>
      </c>
      <c r="H285" s="8">
        <v>9021</v>
      </c>
      <c r="I285" s="8">
        <v>55379</v>
      </c>
      <c r="J285" s="8">
        <v>3586</v>
      </c>
      <c r="K285" s="8">
        <v>-2</v>
      </c>
      <c r="L285" s="8">
        <v>12878</v>
      </c>
      <c r="M285" s="8">
        <v>-28</v>
      </c>
      <c r="N285" s="8">
        <v>1258</v>
      </c>
    </row>
    <row r="286" spans="1:14" x14ac:dyDescent="0.25">
      <c r="A286" s="9">
        <v>43137</v>
      </c>
      <c r="B286" s="10">
        <v>0.91666666666666663</v>
      </c>
      <c r="C286" s="8">
        <v>76594</v>
      </c>
      <c r="D286" s="8">
        <v>76500</v>
      </c>
      <c r="E286" s="8">
        <v>76300</v>
      </c>
      <c r="F286" s="8">
        <v>392</v>
      </c>
      <c r="G286" s="8">
        <v>2929</v>
      </c>
      <c r="H286" s="8">
        <v>8967</v>
      </c>
      <c r="I286" s="8">
        <v>55397</v>
      </c>
      <c r="J286" s="8">
        <v>3533</v>
      </c>
      <c r="K286" s="8">
        <v>-2</v>
      </c>
      <c r="L286" s="8">
        <v>11410</v>
      </c>
      <c r="M286" s="8">
        <v>-29</v>
      </c>
      <c r="N286" s="8">
        <v>1227</v>
      </c>
    </row>
    <row r="287" spans="1:14" x14ac:dyDescent="0.25">
      <c r="A287" s="9">
        <v>43137</v>
      </c>
      <c r="B287" s="10">
        <v>0.9375</v>
      </c>
      <c r="C287" s="8">
        <v>76886</v>
      </c>
      <c r="D287" s="8">
        <v>76900</v>
      </c>
      <c r="E287" s="8">
        <v>76700</v>
      </c>
      <c r="F287" s="8">
        <v>391</v>
      </c>
      <c r="G287" s="8">
        <v>2705</v>
      </c>
      <c r="H287" s="8">
        <v>9027</v>
      </c>
      <c r="I287" s="8">
        <v>55411</v>
      </c>
      <c r="J287" s="8">
        <v>3367</v>
      </c>
      <c r="K287" s="8">
        <v>-2</v>
      </c>
      <c r="L287" s="8">
        <v>11324</v>
      </c>
      <c r="M287" s="8">
        <v>-28</v>
      </c>
      <c r="N287" s="8">
        <v>1234</v>
      </c>
    </row>
    <row r="288" spans="1:14" x14ac:dyDescent="0.25">
      <c r="A288" s="9">
        <v>43137</v>
      </c>
      <c r="B288" s="10">
        <v>0.95833333333333337</v>
      </c>
      <c r="C288" s="8">
        <v>79445</v>
      </c>
      <c r="D288" s="8">
        <v>79300</v>
      </c>
      <c r="E288" s="8">
        <v>79100</v>
      </c>
      <c r="F288" s="8">
        <v>391</v>
      </c>
      <c r="G288" s="8">
        <v>2716</v>
      </c>
      <c r="H288" s="8">
        <v>9005</v>
      </c>
      <c r="I288" s="8">
        <v>55419</v>
      </c>
      <c r="J288" s="8">
        <v>3365</v>
      </c>
      <c r="K288" s="8">
        <v>-2</v>
      </c>
      <c r="L288" s="8">
        <v>13194</v>
      </c>
      <c r="M288" s="8">
        <v>-28</v>
      </c>
      <c r="N288" s="8">
        <v>1247</v>
      </c>
    </row>
    <row r="289" spans="1:14" x14ac:dyDescent="0.25">
      <c r="A289" s="9">
        <v>43137</v>
      </c>
      <c r="B289" s="10">
        <v>0.97916666666666663</v>
      </c>
      <c r="C289" s="8">
        <v>78223</v>
      </c>
      <c r="D289" s="8">
        <v>78600</v>
      </c>
      <c r="E289" s="8">
        <v>78400</v>
      </c>
      <c r="F289" s="8">
        <v>388</v>
      </c>
      <c r="G289" s="8">
        <v>2705</v>
      </c>
      <c r="H289" s="8">
        <v>8897</v>
      </c>
      <c r="I289" s="8">
        <v>55413</v>
      </c>
      <c r="J289" s="8">
        <v>3439</v>
      </c>
      <c r="K289" s="8">
        <v>-2</v>
      </c>
      <c r="L289" s="8">
        <v>11315</v>
      </c>
      <c r="M289" s="8">
        <v>-37</v>
      </c>
      <c r="N289" s="8">
        <v>1255</v>
      </c>
    </row>
    <row r="290" spans="1:14" x14ac:dyDescent="0.25">
      <c r="A290" s="9">
        <v>43138</v>
      </c>
      <c r="B290" s="10">
        <v>0</v>
      </c>
      <c r="C290" s="8">
        <v>78066</v>
      </c>
      <c r="D290" s="8">
        <v>76900</v>
      </c>
      <c r="E290" s="8">
        <v>76700</v>
      </c>
      <c r="F290" s="8">
        <v>388</v>
      </c>
      <c r="G290" s="8">
        <v>2595</v>
      </c>
      <c r="H290" s="8">
        <v>8844</v>
      </c>
      <c r="I290" s="8">
        <v>55418</v>
      </c>
      <c r="J290" s="8">
        <v>3494</v>
      </c>
      <c r="K290" s="8">
        <v>-2</v>
      </c>
      <c r="L290" s="8">
        <v>11268</v>
      </c>
      <c r="M290" s="8">
        <v>-68</v>
      </c>
      <c r="N290" s="8">
        <v>1256</v>
      </c>
    </row>
    <row r="291" spans="1:14" x14ac:dyDescent="0.25">
      <c r="A291" s="9">
        <v>43138</v>
      </c>
      <c r="B291" s="10">
        <v>2.0833333333333332E-2</v>
      </c>
      <c r="C291" s="8">
        <v>76262</v>
      </c>
      <c r="D291" s="8">
        <v>75100</v>
      </c>
      <c r="E291" s="8">
        <v>74800</v>
      </c>
      <c r="F291" s="8">
        <v>392</v>
      </c>
      <c r="G291" s="8">
        <v>2324</v>
      </c>
      <c r="H291" s="8">
        <v>8513</v>
      </c>
      <c r="I291" s="8">
        <v>55418</v>
      </c>
      <c r="J291" s="8">
        <v>3582</v>
      </c>
      <c r="K291" s="8">
        <v>-2</v>
      </c>
      <c r="L291" s="8">
        <v>10518</v>
      </c>
      <c r="M291" s="8">
        <v>-75</v>
      </c>
      <c r="N291" s="8">
        <v>1267</v>
      </c>
    </row>
    <row r="292" spans="1:14" x14ac:dyDescent="0.25">
      <c r="A292" s="9">
        <v>43138</v>
      </c>
      <c r="B292" s="10">
        <v>4.1666666666666664E-2</v>
      </c>
      <c r="C292" s="8">
        <v>73596</v>
      </c>
      <c r="D292" s="8">
        <v>72900</v>
      </c>
      <c r="E292" s="8">
        <v>72200</v>
      </c>
      <c r="F292" s="8">
        <v>391</v>
      </c>
      <c r="G292" s="8">
        <v>2087</v>
      </c>
      <c r="H292" s="8">
        <v>8307</v>
      </c>
      <c r="I292" s="8">
        <v>55402</v>
      </c>
      <c r="J292" s="8">
        <v>3572</v>
      </c>
      <c r="K292" s="8">
        <v>-2</v>
      </c>
      <c r="L292" s="8">
        <v>9082</v>
      </c>
      <c r="M292" s="8">
        <v>-289</v>
      </c>
      <c r="N292" s="8">
        <v>1256</v>
      </c>
    </row>
    <row r="293" spans="1:14" x14ac:dyDescent="0.25">
      <c r="A293" s="9">
        <v>43138</v>
      </c>
      <c r="B293" s="10">
        <v>6.25E-2</v>
      </c>
      <c r="C293" s="8">
        <v>74047</v>
      </c>
      <c r="D293" s="8">
        <v>73800</v>
      </c>
      <c r="E293" s="8">
        <v>73500</v>
      </c>
      <c r="F293" s="8">
        <v>389</v>
      </c>
      <c r="G293" s="8">
        <v>2307</v>
      </c>
      <c r="H293" s="8">
        <v>8420</v>
      </c>
      <c r="I293" s="8">
        <v>55250</v>
      </c>
      <c r="J293" s="8">
        <v>3473</v>
      </c>
      <c r="K293" s="8">
        <v>-2</v>
      </c>
      <c r="L293" s="8">
        <v>8774</v>
      </c>
      <c r="M293" s="8">
        <v>-1112</v>
      </c>
      <c r="N293" s="8">
        <v>1254</v>
      </c>
    </row>
    <row r="294" spans="1:14" x14ac:dyDescent="0.25">
      <c r="A294" s="9">
        <v>43138</v>
      </c>
      <c r="B294" s="10">
        <v>8.3333333333333329E-2</v>
      </c>
      <c r="C294" s="8">
        <v>73460</v>
      </c>
      <c r="D294" s="8">
        <v>73300</v>
      </c>
      <c r="E294" s="8">
        <v>73400</v>
      </c>
      <c r="F294" s="8">
        <v>389</v>
      </c>
      <c r="G294" s="8">
        <v>2285</v>
      </c>
      <c r="H294" s="8">
        <v>8356</v>
      </c>
      <c r="I294" s="8">
        <v>55140</v>
      </c>
      <c r="J294" s="8">
        <v>3376</v>
      </c>
      <c r="K294" s="8">
        <v>-2</v>
      </c>
      <c r="L294" s="8">
        <v>8925</v>
      </c>
      <c r="M294" s="8">
        <v>-1336</v>
      </c>
      <c r="N294" s="8">
        <v>1261</v>
      </c>
    </row>
    <row r="295" spans="1:14" x14ac:dyDescent="0.25">
      <c r="A295" s="9">
        <v>43138</v>
      </c>
      <c r="B295" s="10">
        <v>0.10416666666666667</v>
      </c>
      <c r="C295" s="8">
        <v>72951</v>
      </c>
      <c r="D295" s="8">
        <v>71800</v>
      </c>
      <c r="E295" s="8">
        <v>71500</v>
      </c>
      <c r="F295" s="8">
        <v>389</v>
      </c>
      <c r="G295" s="8">
        <v>2207</v>
      </c>
      <c r="H295" s="8">
        <v>8492</v>
      </c>
      <c r="I295" s="8">
        <v>55279</v>
      </c>
      <c r="J295" s="8">
        <v>3254</v>
      </c>
      <c r="K295" s="8">
        <v>-2</v>
      </c>
      <c r="L295" s="8">
        <v>8177</v>
      </c>
      <c r="M295" s="8">
        <v>-1491</v>
      </c>
      <c r="N295" s="8">
        <v>1258</v>
      </c>
    </row>
    <row r="296" spans="1:14" x14ac:dyDescent="0.25">
      <c r="A296" s="9">
        <v>43138</v>
      </c>
      <c r="B296" s="10">
        <v>0.125</v>
      </c>
      <c r="C296" s="8">
        <v>71040</v>
      </c>
      <c r="D296" s="8">
        <v>70100</v>
      </c>
      <c r="E296" s="8">
        <v>69800</v>
      </c>
      <c r="F296" s="8">
        <v>388</v>
      </c>
      <c r="G296" s="8">
        <v>1917</v>
      </c>
      <c r="H296" s="8">
        <v>8332</v>
      </c>
      <c r="I296" s="8">
        <v>54941</v>
      </c>
      <c r="J296" s="8">
        <v>3187</v>
      </c>
      <c r="K296" s="8">
        <v>-2</v>
      </c>
      <c r="L296" s="8">
        <v>7700</v>
      </c>
      <c r="M296" s="8">
        <v>-1497</v>
      </c>
      <c r="N296" s="8">
        <v>1251</v>
      </c>
    </row>
    <row r="297" spans="1:14" x14ac:dyDescent="0.25">
      <c r="A297" s="9">
        <v>43138</v>
      </c>
      <c r="B297" s="10">
        <v>0.14583333333333334</v>
      </c>
      <c r="C297" s="8">
        <v>70022</v>
      </c>
      <c r="D297" s="8">
        <v>69000</v>
      </c>
      <c r="E297" s="8">
        <v>68600</v>
      </c>
      <c r="F297" s="8">
        <v>389</v>
      </c>
      <c r="G297" s="8">
        <v>2044</v>
      </c>
      <c r="H297" s="8">
        <v>7448</v>
      </c>
      <c r="I297" s="8">
        <v>55219</v>
      </c>
      <c r="J297" s="8">
        <v>3205</v>
      </c>
      <c r="K297" s="8">
        <v>-2</v>
      </c>
      <c r="L297" s="8">
        <v>7762</v>
      </c>
      <c r="M297" s="8">
        <v>-2631</v>
      </c>
      <c r="N297" s="8">
        <v>1257</v>
      </c>
    </row>
    <row r="298" spans="1:14" x14ac:dyDescent="0.25">
      <c r="A298" s="9">
        <v>43138</v>
      </c>
      <c r="B298" s="10">
        <v>0.16666666666666666</v>
      </c>
      <c r="C298" s="8">
        <v>69040</v>
      </c>
      <c r="D298" s="8">
        <v>68100</v>
      </c>
      <c r="E298" s="8">
        <v>67800</v>
      </c>
      <c r="F298" s="8">
        <v>388</v>
      </c>
      <c r="G298" s="8">
        <v>1919</v>
      </c>
      <c r="H298" s="8">
        <v>7346</v>
      </c>
      <c r="I298" s="8">
        <v>55044</v>
      </c>
      <c r="J298" s="8">
        <v>3215</v>
      </c>
      <c r="K298" s="8">
        <v>-2</v>
      </c>
      <c r="L298" s="8">
        <v>7656</v>
      </c>
      <c r="M298" s="8">
        <v>-2948</v>
      </c>
      <c r="N298" s="8">
        <v>1246</v>
      </c>
    </row>
    <row r="299" spans="1:14" x14ac:dyDescent="0.25">
      <c r="A299" s="9">
        <v>43138</v>
      </c>
      <c r="B299" s="10">
        <v>0.1875</v>
      </c>
      <c r="C299" s="8">
        <v>69115</v>
      </c>
      <c r="D299" s="8">
        <v>68000</v>
      </c>
      <c r="E299" s="8">
        <v>68200</v>
      </c>
      <c r="F299" s="8">
        <v>387</v>
      </c>
      <c r="G299" s="8">
        <v>2061</v>
      </c>
      <c r="H299" s="8">
        <v>7489</v>
      </c>
      <c r="I299" s="8">
        <v>55222</v>
      </c>
      <c r="J299" s="8">
        <v>3242</v>
      </c>
      <c r="K299" s="8">
        <v>-2</v>
      </c>
      <c r="L299" s="8">
        <v>8006</v>
      </c>
      <c r="M299" s="8">
        <v>-3269</v>
      </c>
      <c r="N299" s="8">
        <v>1249</v>
      </c>
    </row>
    <row r="300" spans="1:14" x14ac:dyDescent="0.25">
      <c r="A300" s="9">
        <v>43138</v>
      </c>
      <c r="B300" s="10">
        <v>0.20833333333333334</v>
      </c>
      <c r="C300" s="8">
        <v>69305</v>
      </c>
      <c r="D300" s="8">
        <v>69000</v>
      </c>
      <c r="E300" s="8">
        <v>68500</v>
      </c>
      <c r="F300" s="8">
        <v>388</v>
      </c>
      <c r="G300" s="8">
        <v>2046</v>
      </c>
      <c r="H300" s="8">
        <v>7693</v>
      </c>
      <c r="I300" s="8">
        <v>55034</v>
      </c>
      <c r="J300" s="8">
        <v>3306</v>
      </c>
      <c r="K300" s="8">
        <v>-2</v>
      </c>
      <c r="L300" s="8">
        <v>8144</v>
      </c>
      <c r="M300" s="8">
        <v>-3265</v>
      </c>
      <c r="N300" s="8">
        <v>1253</v>
      </c>
    </row>
    <row r="301" spans="1:14" x14ac:dyDescent="0.25">
      <c r="A301" s="9">
        <v>43138</v>
      </c>
      <c r="B301" s="10">
        <v>0.22916666666666666</v>
      </c>
      <c r="C301" s="8">
        <v>71352</v>
      </c>
      <c r="D301" s="8">
        <v>70500</v>
      </c>
      <c r="E301" s="8">
        <v>70500</v>
      </c>
      <c r="F301" s="8">
        <v>388</v>
      </c>
      <c r="G301" s="8">
        <v>2109</v>
      </c>
      <c r="H301" s="8">
        <v>8311</v>
      </c>
      <c r="I301" s="8">
        <v>54698</v>
      </c>
      <c r="J301" s="8">
        <v>3348</v>
      </c>
      <c r="K301" s="8">
        <v>-2</v>
      </c>
      <c r="L301" s="8">
        <v>8246</v>
      </c>
      <c r="M301" s="8">
        <v>-1215</v>
      </c>
      <c r="N301" s="8">
        <v>1236</v>
      </c>
    </row>
    <row r="302" spans="1:14" x14ac:dyDescent="0.25">
      <c r="A302" s="9">
        <v>43138</v>
      </c>
      <c r="B302" s="10">
        <v>0.25</v>
      </c>
      <c r="C302" s="8">
        <v>72993</v>
      </c>
      <c r="D302" s="8">
        <v>72600</v>
      </c>
      <c r="E302" s="8">
        <v>72500</v>
      </c>
      <c r="F302" s="8">
        <v>389</v>
      </c>
      <c r="G302" s="8">
        <v>2237</v>
      </c>
      <c r="H302" s="8">
        <v>8489</v>
      </c>
      <c r="I302" s="8">
        <v>55103</v>
      </c>
      <c r="J302" s="8">
        <v>3350</v>
      </c>
      <c r="K302" s="8">
        <v>-2</v>
      </c>
      <c r="L302" s="8">
        <v>8339</v>
      </c>
      <c r="M302" s="8">
        <v>-568</v>
      </c>
      <c r="N302" s="8">
        <v>1231</v>
      </c>
    </row>
    <row r="303" spans="1:14" x14ac:dyDescent="0.25">
      <c r="A303" s="9">
        <v>43138</v>
      </c>
      <c r="B303" s="10">
        <v>0.27083333333333331</v>
      </c>
      <c r="C303" s="8">
        <v>76624</v>
      </c>
      <c r="D303" s="8">
        <v>76500</v>
      </c>
      <c r="E303" s="8">
        <v>76100</v>
      </c>
      <c r="F303" s="8">
        <v>391</v>
      </c>
      <c r="G303" s="8">
        <v>2167</v>
      </c>
      <c r="H303" s="8">
        <v>8638</v>
      </c>
      <c r="I303" s="8">
        <v>55389</v>
      </c>
      <c r="J303" s="8">
        <v>3171</v>
      </c>
      <c r="K303" s="8">
        <v>-2</v>
      </c>
      <c r="L303" s="8">
        <v>8726</v>
      </c>
      <c r="M303" s="8">
        <v>-31</v>
      </c>
      <c r="N303" s="8">
        <v>1234</v>
      </c>
    </row>
    <row r="304" spans="1:14" x14ac:dyDescent="0.25">
      <c r="A304" s="9">
        <v>43138</v>
      </c>
      <c r="B304" s="10">
        <v>0.29166666666666669</v>
      </c>
      <c r="C304" s="8">
        <v>79665</v>
      </c>
      <c r="D304" s="8">
        <v>79800</v>
      </c>
      <c r="E304" s="8">
        <v>79200</v>
      </c>
      <c r="F304" s="8">
        <v>392</v>
      </c>
      <c r="G304" s="8">
        <v>2404</v>
      </c>
      <c r="H304" s="8">
        <v>8990</v>
      </c>
      <c r="I304" s="8">
        <v>55467</v>
      </c>
      <c r="J304" s="8">
        <v>3058</v>
      </c>
      <c r="K304" s="8">
        <v>-2</v>
      </c>
      <c r="L304" s="8">
        <v>11063</v>
      </c>
      <c r="M304" s="8">
        <v>-29</v>
      </c>
      <c r="N304" s="8">
        <v>1230</v>
      </c>
    </row>
    <row r="305" spans="1:14" x14ac:dyDescent="0.25">
      <c r="A305" s="9">
        <v>43138</v>
      </c>
      <c r="B305" s="10">
        <v>0.3125</v>
      </c>
      <c r="C305" s="8">
        <v>82716</v>
      </c>
      <c r="D305" s="8">
        <v>82400</v>
      </c>
      <c r="E305" s="8">
        <v>81900</v>
      </c>
      <c r="F305" s="8">
        <v>393</v>
      </c>
      <c r="G305" s="8">
        <v>2409</v>
      </c>
      <c r="H305" s="8">
        <v>9123</v>
      </c>
      <c r="I305" s="8">
        <v>55515</v>
      </c>
      <c r="J305" s="8">
        <v>3039</v>
      </c>
      <c r="K305" s="8">
        <v>-2</v>
      </c>
      <c r="L305" s="8">
        <v>14094</v>
      </c>
      <c r="M305" s="8">
        <v>-29</v>
      </c>
      <c r="N305" s="8">
        <v>1225</v>
      </c>
    </row>
    <row r="306" spans="1:14" x14ac:dyDescent="0.25">
      <c r="A306" s="9">
        <v>43138</v>
      </c>
      <c r="B306" s="10">
        <v>0.33333333333333331</v>
      </c>
      <c r="C306" s="8">
        <v>84033</v>
      </c>
      <c r="D306" s="8">
        <v>83900</v>
      </c>
      <c r="E306" s="8">
        <v>83200</v>
      </c>
      <c r="F306" s="8">
        <v>393</v>
      </c>
      <c r="G306" s="8">
        <v>2395</v>
      </c>
      <c r="H306" s="8">
        <v>9176</v>
      </c>
      <c r="I306" s="8">
        <v>55563</v>
      </c>
      <c r="J306" s="8">
        <v>2974</v>
      </c>
      <c r="K306" s="8">
        <v>-1</v>
      </c>
      <c r="L306" s="8">
        <v>15514</v>
      </c>
      <c r="M306" s="8">
        <v>-29</v>
      </c>
      <c r="N306" s="8">
        <v>1215</v>
      </c>
    </row>
    <row r="307" spans="1:14" x14ac:dyDescent="0.25">
      <c r="A307" s="9">
        <v>43138</v>
      </c>
      <c r="B307" s="10">
        <v>0.35416666666666669</v>
      </c>
      <c r="C307" s="8">
        <v>84342</v>
      </c>
      <c r="D307" s="8">
        <v>84200</v>
      </c>
      <c r="E307" s="8">
        <v>83500</v>
      </c>
      <c r="F307" s="8">
        <v>392</v>
      </c>
      <c r="G307" s="8">
        <v>2499</v>
      </c>
      <c r="H307" s="8">
        <v>9153</v>
      </c>
      <c r="I307" s="8">
        <v>55538</v>
      </c>
      <c r="J307" s="8">
        <v>2889</v>
      </c>
      <c r="K307" s="8">
        <v>52</v>
      </c>
      <c r="L307" s="8">
        <v>15475</v>
      </c>
      <c r="M307" s="8">
        <v>-30</v>
      </c>
      <c r="N307" s="8">
        <v>1177</v>
      </c>
    </row>
    <row r="308" spans="1:14" x14ac:dyDescent="0.25">
      <c r="A308" s="9">
        <v>43138</v>
      </c>
      <c r="B308" s="10">
        <v>0.375</v>
      </c>
      <c r="C308" s="8">
        <v>85467</v>
      </c>
      <c r="D308" s="8">
        <v>84600</v>
      </c>
      <c r="E308" s="8">
        <v>84600</v>
      </c>
      <c r="F308" s="8">
        <v>392</v>
      </c>
      <c r="G308" s="8">
        <v>2700</v>
      </c>
      <c r="H308" s="8">
        <v>9161</v>
      </c>
      <c r="I308" s="8">
        <v>55572</v>
      </c>
      <c r="J308" s="8">
        <v>2802</v>
      </c>
      <c r="K308" s="8">
        <v>270</v>
      </c>
      <c r="L308" s="8">
        <v>16059</v>
      </c>
      <c r="M308" s="8">
        <v>-28</v>
      </c>
      <c r="N308" s="8">
        <v>1195</v>
      </c>
    </row>
    <row r="309" spans="1:14" x14ac:dyDescent="0.25">
      <c r="A309" s="9">
        <v>43138</v>
      </c>
      <c r="B309" s="10">
        <v>0.39583333333333331</v>
      </c>
      <c r="C309" s="8">
        <v>85908</v>
      </c>
      <c r="D309" s="8">
        <v>85300</v>
      </c>
      <c r="E309" s="8">
        <v>85200</v>
      </c>
      <c r="F309" s="8">
        <v>393</v>
      </c>
      <c r="G309" s="8">
        <v>2715</v>
      </c>
      <c r="H309" s="8">
        <v>9165</v>
      </c>
      <c r="I309" s="8">
        <v>55563</v>
      </c>
      <c r="J309" s="8">
        <v>2633</v>
      </c>
      <c r="K309" s="8">
        <v>605</v>
      </c>
      <c r="L309" s="8">
        <v>16100</v>
      </c>
      <c r="M309" s="8">
        <v>-29</v>
      </c>
      <c r="N309" s="8">
        <v>1186</v>
      </c>
    </row>
    <row r="310" spans="1:14" x14ac:dyDescent="0.25">
      <c r="A310" s="9">
        <v>43138</v>
      </c>
      <c r="B310" s="10">
        <v>0.41666666666666669</v>
      </c>
      <c r="C310" s="8">
        <v>86294</v>
      </c>
      <c r="D310" s="8">
        <v>85500</v>
      </c>
      <c r="E310" s="8">
        <v>85600</v>
      </c>
      <c r="F310" s="8">
        <v>392</v>
      </c>
      <c r="G310" s="8">
        <v>2707</v>
      </c>
      <c r="H310" s="8">
        <v>9205</v>
      </c>
      <c r="I310" s="8">
        <v>55534</v>
      </c>
      <c r="J310" s="8">
        <v>2517</v>
      </c>
      <c r="K310" s="8">
        <v>953</v>
      </c>
      <c r="L310" s="8">
        <v>16079</v>
      </c>
      <c r="M310" s="8">
        <v>-29</v>
      </c>
      <c r="N310" s="8">
        <v>1184</v>
      </c>
    </row>
    <row r="311" spans="1:14" x14ac:dyDescent="0.25">
      <c r="A311" s="9">
        <v>43138</v>
      </c>
      <c r="B311" s="10">
        <v>0.4375</v>
      </c>
      <c r="C311" s="8">
        <v>86340</v>
      </c>
      <c r="D311" s="8">
        <v>85400</v>
      </c>
      <c r="E311" s="8">
        <v>85900</v>
      </c>
      <c r="F311" s="8">
        <v>392</v>
      </c>
      <c r="G311" s="8">
        <v>2727</v>
      </c>
      <c r="H311" s="8">
        <v>9192</v>
      </c>
      <c r="I311" s="8">
        <v>55572</v>
      </c>
      <c r="J311" s="8">
        <v>2369</v>
      </c>
      <c r="K311" s="8">
        <v>1340</v>
      </c>
      <c r="L311" s="8">
        <v>15607</v>
      </c>
      <c r="M311" s="8">
        <v>-29</v>
      </c>
      <c r="N311" s="8">
        <v>1198</v>
      </c>
    </row>
    <row r="312" spans="1:14" x14ac:dyDescent="0.25">
      <c r="A312" s="9">
        <v>43138</v>
      </c>
      <c r="B312" s="10">
        <v>0.45833333333333331</v>
      </c>
      <c r="C312" s="8">
        <v>86148</v>
      </c>
      <c r="D312" s="8">
        <v>85700</v>
      </c>
      <c r="E312" s="8">
        <v>85300</v>
      </c>
      <c r="F312" s="8">
        <v>392</v>
      </c>
      <c r="G312" s="8">
        <v>2707</v>
      </c>
      <c r="H312" s="8">
        <v>9184</v>
      </c>
      <c r="I312" s="8">
        <v>55568</v>
      </c>
      <c r="J312" s="8">
        <v>2322</v>
      </c>
      <c r="K312" s="8">
        <v>1692</v>
      </c>
      <c r="L312" s="8">
        <v>15042</v>
      </c>
      <c r="M312" s="8">
        <v>-28</v>
      </c>
      <c r="N312" s="8">
        <v>1196</v>
      </c>
    </row>
    <row r="313" spans="1:14" x14ac:dyDescent="0.25">
      <c r="A313" s="9">
        <v>43138</v>
      </c>
      <c r="B313" s="10">
        <v>0.47916666666666669</v>
      </c>
      <c r="C313" s="8">
        <v>86450</v>
      </c>
      <c r="D313" s="8">
        <v>85800</v>
      </c>
      <c r="E313" s="8">
        <v>85600</v>
      </c>
      <c r="F313" s="8">
        <v>391</v>
      </c>
      <c r="G313" s="8">
        <v>2746</v>
      </c>
      <c r="H313" s="8">
        <v>9154</v>
      </c>
      <c r="I313" s="8">
        <v>55575</v>
      </c>
      <c r="J313" s="8">
        <v>2312</v>
      </c>
      <c r="K313" s="8">
        <v>1993</v>
      </c>
      <c r="L313" s="8">
        <v>15379</v>
      </c>
      <c r="M313" s="8">
        <v>-28</v>
      </c>
      <c r="N313" s="8">
        <v>1215</v>
      </c>
    </row>
    <row r="314" spans="1:14" x14ac:dyDescent="0.25">
      <c r="A314" s="9">
        <v>43138</v>
      </c>
      <c r="B314" s="10">
        <v>0.5</v>
      </c>
      <c r="C314" s="8">
        <v>87008</v>
      </c>
      <c r="D314" s="8">
        <v>85900</v>
      </c>
      <c r="E314" s="8">
        <v>86500</v>
      </c>
      <c r="F314" s="8">
        <v>393</v>
      </c>
      <c r="G314" s="8">
        <v>2738</v>
      </c>
      <c r="H314" s="8">
        <v>9137</v>
      </c>
      <c r="I314" s="8">
        <v>55570</v>
      </c>
      <c r="J314" s="8">
        <v>2354</v>
      </c>
      <c r="K314" s="8">
        <v>2171</v>
      </c>
      <c r="L314" s="8">
        <v>15080</v>
      </c>
      <c r="M314" s="8">
        <v>-52</v>
      </c>
      <c r="N314" s="8">
        <v>1208</v>
      </c>
    </row>
    <row r="315" spans="1:14" x14ac:dyDescent="0.25">
      <c r="A315" s="9">
        <v>43138</v>
      </c>
      <c r="B315" s="10">
        <v>0.52083333333333337</v>
      </c>
      <c r="C315" s="8">
        <v>86456</v>
      </c>
      <c r="D315" s="8">
        <v>84900</v>
      </c>
      <c r="E315" s="8">
        <v>85400</v>
      </c>
      <c r="F315" s="8">
        <v>398</v>
      </c>
      <c r="G315" s="8">
        <v>2731</v>
      </c>
      <c r="H315" s="8">
        <v>9195</v>
      </c>
      <c r="I315" s="8">
        <v>55578</v>
      </c>
      <c r="J315" s="8">
        <v>2399</v>
      </c>
      <c r="K315" s="8">
        <v>2362</v>
      </c>
      <c r="L315" s="8">
        <v>14047</v>
      </c>
      <c r="M315" s="8">
        <v>-65</v>
      </c>
      <c r="N315" s="8">
        <v>1203</v>
      </c>
    </row>
    <row r="316" spans="1:14" x14ac:dyDescent="0.25">
      <c r="A316" s="9">
        <v>43138</v>
      </c>
      <c r="B316" s="10">
        <v>0.54166666666666663</v>
      </c>
      <c r="C316" s="8">
        <v>86318</v>
      </c>
      <c r="D316" s="8">
        <v>85700</v>
      </c>
      <c r="E316" s="8">
        <v>86700</v>
      </c>
      <c r="F316" s="8">
        <v>398</v>
      </c>
      <c r="G316" s="8">
        <v>2706</v>
      </c>
      <c r="H316" s="8">
        <v>9212</v>
      </c>
      <c r="I316" s="8">
        <v>55635</v>
      </c>
      <c r="J316" s="8">
        <v>2442</v>
      </c>
      <c r="K316" s="8">
        <v>2344</v>
      </c>
      <c r="L316" s="8">
        <v>13833</v>
      </c>
      <c r="M316" s="8">
        <v>-79</v>
      </c>
      <c r="N316" s="8">
        <v>1197</v>
      </c>
    </row>
    <row r="317" spans="1:14" x14ac:dyDescent="0.25">
      <c r="A317" s="9">
        <v>43138</v>
      </c>
      <c r="B317" s="10">
        <v>0.5625</v>
      </c>
      <c r="C317" s="8">
        <v>85122</v>
      </c>
      <c r="D317" s="8">
        <v>83600</v>
      </c>
      <c r="E317" s="8">
        <v>84100</v>
      </c>
      <c r="F317" s="8">
        <v>398</v>
      </c>
      <c r="G317" s="8">
        <v>2714</v>
      </c>
      <c r="H317" s="8">
        <v>9198</v>
      </c>
      <c r="I317" s="8">
        <v>55813</v>
      </c>
      <c r="J317" s="8">
        <v>2514</v>
      </c>
      <c r="K317" s="8">
        <v>2302</v>
      </c>
      <c r="L317" s="8">
        <v>13461</v>
      </c>
      <c r="M317" s="8">
        <v>-81</v>
      </c>
      <c r="N317" s="8">
        <v>1207</v>
      </c>
    </row>
    <row r="318" spans="1:14" x14ac:dyDescent="0.25">
      <c r="A318" s="9">
        <v>43138</v>
      </c>
      <c r="B318" s="10">
        <v>0.58333333333333337</v>
      </c>
      <c r="C318" s="8">
        <v>84459</v>
      </c>
      <c r="D318" s="8">
        <v>83100</v>
      </c>
      <c r="E318" s="8">
        <v>83600</v>
      </c>
      <c r="F318" s="8">
        <v>397</v>
      </c>
      <c r="G318" s="8">
        <v>2720</v>
      </c>
      <c r="H318" s="8">
        <v>9204</v>
      </c>
      <c r="I318" s="8">
        <v>55828</v>
      </c>
      <c r="J318" s="8">
        <v>2548</v>
      </c>
      <c r="K318" s="8">
        <v>2201</v>
      </c>
      <c r="L318" s="8">
        <v>12468</v>
      </c>
      <c r="M318" s="8">
        <v>-80</v>
      </c>
      <c r="N318" s="8">
        <v>1193</v>
      </c>
    </row>
    <row r="319" spans="1:14" x14ac:dyDescent="0.25">
      <c r="A319" s="9">
        <v>43138</v>
      </c>
      <c r="B319" s="10">
        <v>0.60416666666666663</v>
      </c>
      <c r="C319" s="8">
        <v>83912</v>
      </c>
      <c r="D319" s="8">
        <v>82300</v>
      </c>
      <c r="E319" s="8">
        <v>83500</v>
      </c>
      <c r="F319" s="8">
        <v>399</v>
      </c>
      <c r="G319" s="8">
        <v>2724</v>
      </c>
      <c r="H319" s="8">
        <v>9043</v>
      </c>
      <c r="I319" s="8">
        <v>55842</v>
      </c>
      <c r="J319" s="8">
        <v>2649</v>
      </c>
      <c r="K319" s="8">
        <v>1972</v>
      </c>
      <c r="L319" s="8">
        <v>11691</v>
      </c>
      <c r="M319" s="8">
        <v>-28</v>
      </c>
      <c r="N319" s="8">
        <v>1188</v>
      </c>
    </row>
    <row r="320" spans="1:14" x14ac:dyDescent="0.25">
      <c r="A320" s="9">
        <v>43138</v>
      </c>
      <c r="B320" s="10">
        <v>0.625</v>
      </c>
      <c r="C320" s="8">
        <v>82511</v>
      </c>
      <c r="D320" s="8">
        <v>81000</v>
      </c>
      <c r="E320" s="8">
        <v>81600</v>
      </c>
      <c r="F320" s="8">
        <v>395</v>
      </c>
      <c r="G320" s="8">
        <v>2686</v>
      </c>
      <c r="H320" s="8">
        <v>8836</v>
      </c>
      <c r="I320" s="8">
        <v>55846</v>
      </c>
      <c r="J320" s="8">
        <v>2697</v>
      </c>
      <c r="K320" s="8">
        <v>1855</v>
      </c>
      <c r="L320" s="8">
        <v>10390</v>
      </c>
      <c r="M320" s="8">
        <v>-28</v>
      </c>
      <c r="N320" s="8">
        <v>1186</v>
      </c>
    </row>
    <row r="321" spans="1:14" x14ac:dyDescent="0.25">
      <c r="A321" s="9">
        <v>43138</v>
      </c>
      <c r="B321" s="10">
        <v>0.64583333333333337</v>
      </c>
      <c r="C321" s="8">
        <v>81662</v>
      </c>
      <c r="D321" s="8">
        <v>80000</v>
      </c>
      <c r="E321" s="8">
        <v>80900</v>
      </c>
      <c r="F321" s="8">
        <v>396</v>
      </c>
      <c r="G321" s="8">
        <v>2710</v>
      </c>
      <c r="H321" s="8">
        <v>8874</v>
      </c>
      <c r="I321" s="8">
        <v>55843</v>
      </c>
      <c r="J321" s="8">
        <v>2717</v>
      </c>
      <c r="K321" s="8">
        <v>1484</v>
      </c>
      <c r="L321" s="8">
        <v>10611</v>
      </c>
      <c r="M321" s="8">
        <v>-31</v>
      </c>
      <c r="N321" s="8">
        <v>1209</v>
      </c>
    </row>
    <row r="322" spans="1:14" x14ac:dyDescent="0.25">
      <c r="A322" s="9">
        <v>43138</v>
      </c>
      <c r="B322" s="10">
        <v>0.66666666666666663</v>
      </c>
      <c r="C322" s="8">
        <v>81119</v>
      </c>
      <c r="D322" s="8">
        <v>79500</v>
      </c>
      <c r="E322" s="8">
        <v>80300</v>
      </c>
      <c r="F322" s="8">
        <v>394</v>
      </c>
      <c r="G322" s="8">
        <v>2715</v>
      </c>
      <c r="H322" s="8">
        <v>8905</v>
      </c>
      <c r="I322" s="8">
        <v>55817</v>
      </c>
      <c r="J322" s="8">
        <v>2684</v>
      </c>
      <c r="K322" s="8">
        <v>1195</v>
      </c>
      <c r="L322" s="8">
        <v>10776</v>
      </c>
      <c r="M322" s="8">
        <v>-29</v>
      </c>
      <c r="N322" s="8">
        <v>1209</v>
      </c>
    </row>
    <row r="323" spans="1:14" x14ac:dyDescent="0.25">
      <c r="A323" s="9">
        <v>43138</v>
      </c>
      <c r="B323" s="10">
        <v>0.6875</v>
      </c>
      <c r="C323" s="8">
        <v>80705</v>
      </c>
      <c r="D323" s="8">
        <v>79200</v>
      </c>
      <c r="E323" s="8">
        <v>79800</v>
      </c>
      <c r="F323" s="8">
        <v>394</v>
      </c>
      <c r="G323" s="8">
        <v>2666</v>
      </c>
      <c r="H323" s="8">
        <v>9190</v>
      </c>
      <c r="I323" s="8">
        <v>55826</v>
      </c>
      <c r="J323" s="8">
        <v>2630</v>
      </c>
      <c r="K323" s="8">
        <v>922</v>
      </c>
      <c r="L323" s="8">
        <v>10783</v>
      </c>
      <c r="M323" s="8">
        <v>-29</v>
      </c>
      <c r="N323" s="8">
        <v>1210</v>
      </c>
    </row>
    <row r="324" spans="1:14" x14ac:dyDescent="0.25">
      <c r="A324" s="9">
        <v>43138</v>
      </c>
      <c r="B324" s="10">
        <v>0.70833333333333337</v>
      </c>
      <c r="C324" s="8">
        <v>80564</v>
      </c>
      <c r="D324" s="8">
        <v>79600</v>
      </c>
      <c r="E324" s="8">
        <v>80200</v>
      </c>
      <c r="F324" s="8">
        <v>394</v>
      </c>
      <c r="G324" s="8">
        <v>2529</v>
      </c>
      <c r="H324" s="8">
        <v>9392</v>
      </c>
      <c r="I324" s="8">
        <v>55861</v>
      </c>
      <c r="J324" s="8">
        <v>2479</v>
      </c>
      <c r="K324" s="8">
        <v>504</v>
      </c>
      <c r="L324" s="8">
        <v>11362</v>
      </c>
      <c r="M324" s="8">
        <v>-29</v>
      </c>
      <c r="N324" s="8">
        <v>1219</v>
      </c>
    </row>
    <row r="325" spans="1:14" x14ac:dyDescent="0.25">
      <c r="A325" s="9">
        <v>43138</v>
      </c>
      <c r="B325" s="10">
        <v>0.72916666666666663</v>
      </c>
      <c r="C325" s="8">
        <v>80945</v>
      </c>
      <c r="D325" s="8">
        <v>80600</v>
      </c>
      <c r="E325" s="8">
        <v>81200</v>
      </c>
      <c r="F325" s="8">
        <v>394</v>
      </c>
      <c r="G325" s="8">
        <v>2474</v>
      </c>
      <c r="H325" s="8">
        <v>9605</v>
      </c>
      <c r="I325" s="8">
        <v>55871</v>
      </c>
      <c r="J325" s="8">
        <v>2310</v>
      </c>
      <c r="K325" s="8">
        <v>214</v>
      </c>
      <c r="L325" s="8">
        <v>12758</v>
      </c>
      <c r="M325" s="8">
        <v>-29</v>
      </c>
      <c r="N325" s="8">
        <v>1195</v>
      </c>
    </row>
    <row r="326" spans="1:14" x14ac:dyDescent="0.25">
      <c r="A326" s="9">
        <v>43138</v>
      </c>
      <c r="B326" s="10">
        <v>0.75</v>
      </c>
      <c r="C326" s="8">
        <v>82852</v>
      </c>
      <c r="D326" s="8">
        <v>83200</v>
      </c>
      <c r="E326" s="8">
        <v>83800</v>
      </c>
      <c r="F326" s="8">
        <v>395</v>
      </c>
      <c r="G326" s="8">
        <v>2694</v>
      </c>
      <c r="H326" s="8">
        <v>9582</v>
      </c>
      <c r="I326" s="8">
        <v>55854</v>
      </c>
      <c r="J326" s="8">
        <v>2111</v>
      </c>
      <c r="K326" s="8">
        <v>34</v>
      </c>
      <c r="L326" s="8">
        <v>14563</v>
      </c>
      <c r="M326" s="8">
        <v>-29</v>
      </c>
      <c r="N326" s="8">
        <v>1216</v>
      </c>
    </row>
    <row r="327" spans="1:14" x14ac:dyDescent="0.25">
      <c r="A327" s="9">
        <v>43138</v>
      </c>
      <c r="B327" s="10">
        <v>0.77083333333333337</v>
      </c>
      <c r="C327" s="8">
        <v>86439</v>
      </c>
      <c r="D327" s="8">
        <v>86800</v>
      </c>
      <c r="E327" s="8">
        <v>87400</v>
      </c>
      <c r="F327" s="8">
        <v>398</v>
      </c>
      <c r="G327" s="8">
        <v>2506</v>
      </c>
      <c r="H327" s="8">
        <v>9627</v>
      </c>
      <c r="I327" s="8">
        <v>56158</v>
      </c>
      <c r="J327" s="8">
        <v>1946</v>
      </c>
      <c r="K327" s="8">
        <v>-1</v>
      </c>
      <c r="L327" s="8">
        <v>14381</v>
      </c>
      <c r="M327" s="8">
        <v>-29</v>
      </c>
      <c r="N327" s="8">
        <v>1215</v>
      </c>
    </row>
    <row r="328" spans="1:14" x14ac:dyDescent="0.25">
      <c r="A328" s="9">
        <v>43138</v>
      </c>
      <c r="B328" s="10">
        <v>0.79166666666666663</v>
      </c>
      <c r="C328" s="8">
        <v>89247</v>
      </c>
      <c r="D328" s="8">
        <v>89100</v>
      </c>
      <c r="E328" s="8">
        <v>89700</v>
      </c>
      <c r="F328" s="8">
        <v>398</v>
      </c>
      <c r="G328" s="8">
        <v>2537</v>
      </c>
      <c r="H328" s="8">
        <v>9650</v>
      </c>
      <c r="I328" s="8">
        <v>56288</v>
      </c>
      <c r="J328" s="8">
        <v>1845</v>
      </c>
      <c r="K328" s="8">
        <v>-1</v>
      </c>
      <c r="L328" s="8">
        <v>16988</v>
      </c>
      <c r="M328" s="8">
        <v>-29</v>
      </c>
      <c r="N328" s="8">
        <v>1236</v>
      </c>
    </row>
    <row r="329" spans="1:14" x14ac:dyDescent="0.25">
      <c r="A329" s="9">
        <v>43138</v>
      </c>
      <c r="B329" s="10">
        <v>0.8125</v>
      </c>
      <c r="C329" s="8">
        <v>88796</v>
      </c>
      <c r="D329" s="8">
        <v>87700</v>
      </c>
      <c r="E329" s="8">
        <v>88300</v>
      </c>
      <c r="F329" s="8">
        <v>398</v>
      </c>
      <c r="G329" s="8">
        <v>2735</v>
      </c>
      <c r="H329" s="8">
        <v>9674</v>
      </c>
      <c r="I329" s="8">
        <v>56284</v>
      </c>
      <c r="J329" s="8">
        <v>1836</v>
      </c>
      <c r="K329" s="8">
        <v>-1</v>
      </c>
      <c r="L329" s="8">
        <v>17319</v>
      </c>
      <c r="M329" s="8">
        <v>-29</v>
      </c>
      <c r="N329" s="8">
        <v>1250</v>
      </c>
    </row>
    <row r="330" spans="1:14" x14ac:dyDescent="0.25">
      <c r="A330" s="9">
        <v>43138</v>
      </c>
      <c r="B330" s="10">
        <v>0.83333333333333337</v>
      </c>
      <c r="C330" s="8">
        <v>86440</v>
      </c>
      <c r="D330" s="8">
        <v>85500</v>
      </c>
      <c r="E330" s="8">
        <v>86100</v>
      </c>
      <c r="F330" s="8">
        <v>431</v>
      </c>
      <c r="G330" s="8">
        <v>2655</v>
      </c>
      <c r="H330" s="8">
        <v>9658</v>
      </c>
      <c r="I330" s="8">
        <v>56332</v>
      </c>
      <c r="J330" s="8">
        <v>1826</v>
      </c>
      <c r="K330" s="8">
        <v>-1</v>
      </c>
      <c r="L330" s="8">
        <v>15420</v>
      </c>
      <c r="M330" s="8">
        <v>-29</v>
      </c>
      <c r="N330" s="8">
        <v>1252</v>
      </c>
    </row>
    <row r="331" spans="1:14" x14ac:dyDescent="0.25">
      <c r="A331" s="9">
        <v>43138</v>
      </c>
      <c r="B331" s="10">
        <v>0.85416666666666663</v>
      </c>
      <c r="C331" s="8">
        <v>83984</v>
      </c>
      <c r="D331" s="8">
        <v>83200</v>
      </c>
      <c r="E331" s="8">
        <v>83800</v>
      </c>
      <c r="F331" s="8">
        <v>512</v>
      </c>
      <c r="G331" s="8">
        <v>2742</v>
      </c>
      <c r="H331" s="8">
        <v>9363</v>
      </c>
      <c r="I331" s="8">
        <v>56325</v>
      </c>
      <c r="J331" s="8">
        <v>1790</v>
      </c>
      <c r="K331" s="8">
        <v>-2</v>
      </c>
      <c r="L331" s="8">
        <v>16074</v>
      </c>
      <c r="M331" s="8">
        <v>-29</v>
      </c>
      <c r="N331" s="8">
        <v>1264</v>
      </c>
    </row>
    <row r="332" spans="1:14" x14ac:dyDescent="0.25">
      <c r="A332" s="9">
        <v>43138</v>
      </c>
      <c r="B332" s="10">
        <v>0.875</v>
      </c>
      <c r="C332" s="8">
        <v>81243</v>
      </c>
      <c r="D332" s="8">
        <v>80900</v>
      </c>
      <c r="E332" s="8">
        <v>81600</v>
      </c>
      <c r="F332" s="8">
        <v>520</v>
      </c>
      <c r="G332" s="8">
        <v>2679</v>
      </c>
      <c r="H332" s="8">
        <v>9325</v>
      </c>
      <c r="I332" s="8">
        <v>56352</v>
      </c>
      <c r="J332" s="8">
        <v>1759</v>
      </c>
      <c r="K332" s="8">
        <v>-2</v>
      </c>
      <c r="L332" s="8">
        <v>13914</v>
      </c>
      <c r="M332" s="8">
        <v>-29</v>
      </c>
      <c r="N332" s="8">
        <v>1259</v>
      </c>
    </row>
    <row r="333" spans="1:14" x14ac:dyDescent="0.25">
      <c r="A333" s="9">
        <v>43138</v>
      </c>
      <c r="B333" s="10">
        <v>0.89583333333333337</v>
      </c>
      <c r="C333" s="8">
        <v>79538</v>
      </c>
      <c r="D333" s="8">
        <v>78700</v>
      </c>
      <c r="E333" s="8">
        <v>79400</v>
      </c>
      <c r="F333" s="8">
        <v>420</v>
      </c>
      <c r="G333" s="8">
        <v>2732</v>
      </c>
      <c r="H333" s="8">
        <v>9237</v>
      </c>
      <c r="I333" s="8">
        <v>56353</v>
      </c>
      <c r="J333" s="8">
        <v>1602</v>
      </c>
      <c r="K333" s="8">
        <v>-2</v>
      </c>
      <c r="L333" s="8">
        <v>13168</v>
      </c>
      <c r="M333" s="8">
        <v>-28</v>
      </c>
      <c r="N333" s="8">
        <v>1232</v>
      </c>
    </row>
    <row r="334" spans="1:14" x14ac:dyDescent="0.25">
      <c r="A334" s="9">
        <v>43138</v>
      </c>
      <c r="B334" s="10">
        <v>0.91666666666666663</v>
      </c>
      <c r="C334" s="8">
        <v>77865</v>
      </c>
      <c r="D334" s="8">
        <v>77100</v>
      </c>
      <c r="E334" s="8">
        <v>77800</v>
      </c>
      <c r="F334" s="8">
        <v>460</v>
      </c>
      <c r="G334" s="8">
        <v>2640</v>
      </c>
      <c r="H334" s="8">
        <v>9123</v>
      </c>
      <c r="I334" s="8">
        <v>56339</v>
      </c>
      <c r="J334" s="8">
        <v>1512</v>
      </c>
      <c r="K334" s="8">
        <v>-2</v>
      </c>
      <c r="L334" s="8">
        <v>11122</v>
      </c>
      <c r="M334" s="8">
        <v>-28</v>
      </c>
      <c r="N334" s="8">
        <v>1246</v>
      </c>
    </row>
    <row r="335" spans="1:14" x14ac:dyDescent="0.25">
      <c r="A335" s="9">
        <v>43138</v>
      </c>
      <c r="B335" s="10">
        <v>0.9375</v>
      </c>
      <c r="C335" s="8">
        <v>78126</v>
      </c>
      <c r="D335" s="8">
        <v>78000</v>
      </c>
      <c r="E335" s="8">
        <v>78700</v>
      </c>
      <c r="F335" s="8">
        <v>482</v>
      </c>
      <c r="G335" s="8">
        <v>2493</v>
      </c>
      <c r="H335" s="8">
        <v>8960</v>
      </c>
      <c r="I335" s="8">
        <v>56348</v>
      </c>
      <c r="J335" s="8">
        <v>1390</v>
      </c>
      <c r="K335" s="8">
        <v>-2</v>
      </c>
      <c r="L335" s="8">
        <v>10251</v>
      </c>
      <c r="M335" s="8">
        <v>-28</v>
      </c>
      <c r="N335" s="8">
        <v>1245</v>
      </c>
    </row>
    <row r="336" spans="1:14" x14ac:dyDescent="0.25">
      <c r="A336" s="9">
        <v>43138</v>
      </c>
      <c r="B336" s="10">
        <v>0.95833333333333337</v>
      </c>
      <c r="C336" s="8">
        <v>80687</v>
      </c>
      <c r="D336" s="8">
        <v>80800</v>
      </c>
      <c r="E336" s="8">
        <v>81500</v>
      </c>
      <c r="F336" s="8">
        <v>567</v>
      </c>
      <c r="G336" s="8">
        <v>2498</v>
      </c>
      <c r="H336" s="8">
        <v>9096</v>
      </c>
      <c r="I336" s="8">
        <v>56352</v>
      </c>
      <c r="J336" s="8">
        <v>1334</v>
      </c>
      <c r="K336" s="8">
        <v>-2</v>
      </c>
      <c r="L336" s="8">
        <v>12482</v>
      </c>
      <c r="M336" s="8">
        <v>-28</v>
      </c>
      <c r="N336" s="8">
        <v>1249</v>
      </c>
    </row>
    <row r="337" spans="1:14" x14ac:dyDescent="0.25">
      <c r="A337" s="9">
        <v>43138</v>
      </c>
      <c r="B337" s="10">
        <v>0.97916666666666663</v>
      </c>
      <c r="C337" s="8">
        <v>79927</v>
      </c>
      <c r="D337" s="8">
        <v>80600</v>
      </c>
      <c r="E337" s="8">
        <v>81100</v>
      </c>
      <c r="F337" s="8">
        <v>567</v>
      </c>
      <c r="G337" s="8">
        <v>2228</v>
      </c>
      <c r="H337" s="8">
        <v>8784</v>
      </c>
      <c r="I337" s="8">
        <v>56352</v>
      </c>
      <c r="J337" s="8">
        <v>1247</v>
      </c>
      <c r="K337" s="8">
        <v>-2</v>
      </c>
      <c r="L337" s="8">
        <v>11086</v>
      </c>
      <c r="M337" s="8">
        <v>-29</v>
      </c>
      <c r="N337" s="8">
        <v>1243</v>
      </c>
    </row>
    <row r="338" spans="1:14" x14ac:dyDescent="0.25">
      <c r="A338" s="9">
        <v>43139</v>
      </c>
      <c r="B338" s="10">
        <v>0</v>
      </c>
      <c r="C338" s="8">
        <v>79831</v>
      </c>
      <c r="D338" s="8">
        <v>79300</v>
      </c>
      <c r="E338" s="8">
        <v>78700</v>
      </c>
      <c r="F338" s="8">
        <v>565</v>
      </c>
      <c r="G338" s="8">
        <v>1981</v>
      </c>
      <c r="H338" s="8">
        <v>8854</v>
      </c>
      <c r="I338" s="8">
        <v>56347</v>
      </c>
      <c r="J338" s="8">
        <v>1122</v>
      </c>
      <c r="K338" s="8">
        <v>-2</v>
      </c>
      <c r="L338" s="8">
        <v>11231</v>
      </c>
      <c r="M338" s="8">
        <v>-29</v>
      </c>
      <c r="N338" s="8">
        <v>1247</v>
      </c>
    </row>
    <row r="339" spans="1:14" x14ac:dyDescent="0.25">
      <c r="A339" s="9">
        <v>43139</v>
      </c>
      <c r="B339" s="10">
        <v>2.0833333333333332E-2</v>
      </c>
      <c r="C339" s="8">
        <v>78197</v>
      </c>
      <c r="D339" s="8">
        <v>77900</v>
      </c>
      <c r="E339" s="8">
        <v>76900</v>
      </c>
      <c r="F339" s="8">
        <v>566</v>
      </c>
      <c r="G339" s="8">
        <v>1928</v>
      </c>
      <c r="H339" s="8">
        <v>8913</v>
      </c>
      <c r="I339" s="8">
        <v>56349</v>
      </c>
      <c r="J339" s="8">
        <v>1101</v>
      </c>
      <c r="K339" s="8">
        <v>-2</v>
      </c>
      <c r="L339" s="8">
        <v>11019</v>
      </c>
      <c r="M339" s="8">
        <v>-52</v>
      </c>
      <c r="N339" s="8">
        <v>1256</v>
      </c>
    </row>
    <row r="340" spans="1:14" x14ac:dyDescent="0.25">
      <c r="A340" s="9">
        <v>43139</v>
      </c>
      <c r="B340" s="10">
        <v>4.1666666666666664E-2</v>
      </c>
      <c r="C340" s="8">
        <v>75742</v>
      </c>
      <c r="D340" s="8">
        <v>75500</v>
      </c>
      <c r="E340" s="8">
        <v>74700</v>
      </c>
      <c r="F340" s="8">
        <v>566</v>
      </c>
      <c r="G340" s="8">
        <v>1675</v>
      </c>
      <c r="H340" s="8">
        <v>8673</v>
      </c>
      <c r="I340" s="8">
        <v>56146</v>
      </c>
      <c r="J340" s="8">
        <v>1078</v>
      </c>
      <c r="K340" s="8">
        <v>-2</v>
      </c>
      <c r="L340" s="8">
        <v>9412</v>
      </c>
      <c r="M340" s="8">
        <v>-62</v>
      </c>
      <c r="N340" s="8">
        <v>1240</v>
      </c>
    </row>
    <row r="341" spans="1:14" x14ac:dyDescent="0.25">
      <c r="A341" s="9">
        <v>43139</v>
      </c>
      <c r="B341" s="10">
        <v>6.25E-2</v>
      </c>
      <c r="C341" s="8">
        <v>76130</v>
      </c>
      <c r="D341" s="8">
        <v>76900</v>
      </c>
      <c r="E341" s="8">
        <v>76200</v>
      </c>
      <c r="F341" s="8">
        <v>570</v>
      </c>
      <c r="G341" s="8">
        <v>1860</v>
      </c>
      <c r="H341" s="8">
        <v>8797</v>
      </c>
      <c r="I341" s="8">
        <v>56079</v>
      </c>
      <c r="J341" s="8">
        <v>1027</v>
      </c>
      <c r="K341" s="8">
        <v>-2</v>
      </c>
      <c r="L341" s="8">
        <v>9281</v>
      </c>
      <c r="M341" s="8">
        <v>-107</v>
      </c>
      <c r="N341" s="8">
        <v>1247</v>
      </c>
    </row>
    <row r="342" spans="1:14" x14ac:dyDescent="0.25">
      <c r="A342" s="9">
        <v>43139</v>
      </c>
      <c r="B342" s="10">
        <v>8.3333333333333329E-2</v>
      </c>
      <c r="C342" s="8">
        <v>75670</v>
      </c>
      <c r="D342" s="8">
        <v>76800</v>
      </c>
      <c r="E342" s="8">
        <v>75800</v>
      </c>
      <c r="F342" s="8">
        <v>569</v>
      </c>
      <c r="G342" s="8">
        <v>1787</v>
      </c>
      <c r="H342" s="8">
        <v>8778</v>
      </c>
      <c r="I342" s="8">
        <v>55972</v>
      </c>
      <c r="J342" s="8">
        <v>874</v>
      </c>
      <c r="K342" s="8">
        <v>-2</v>
      </c>
      <c r="L342" s="8">
        <v>9235</v>
      </c>
      <c r="M342" s="8">
        <v>-135</v>
      </c>
      <c r="N342" s="8">
        <v>1248</v>
      </c>
    </row>
    <row r="343" spans="1:14" x14ac:dyDescent="0.25">
      <c r="A343" s="9">
        <v>43139</v>
      </c>
      <c r="B343" s="10">
        <v>0.10416666666666667</v>
      </c>
      <c r="C343" s="8">
        <v>75317</v>
      </c>
      <c r="D343" s="8">
        <v>75300</v>
      </c>
      <c r="E343" s="8">
        <v>74100</v>
      </c>
      <c r="F343" s="8">
        <v>569</v>
      </c>
      <c r="G343" s="8">
        <v>1835</v>
      </c>
      <c r="H343" s="8">
        <v>8673</v>
      </c>
      <c r="I343" s="8">
        <v>56055</v>
      </c>
      <c r="J343" s="8">
        <v>800</v>
      </c>
      <c r="K343" s="8">
        <v>-2</v>
      </c>
      <c r="L343" s="8">
        <v>9289</v>
      </c>
      <c r="M343" s="8">
        <v>-814</v>
      </c>
      <c r="N343" s="8">
        <v>1247</v>
      </c>
    </row>
    <row r="344" spans="1:14" x14ac:dyDescent="0.25">
      <c r="A344" s="9">
        <v>43139</v>
      </c>
      <c r="B344" s="10">
        <v>0.125</v>
      </c>
      <c r="C344" s="8">
        <v>73455</v>
      </c>
      <c r="D344" s="8">
        <v>73600</v>
      </c>
      <c r="E344" s="8">
        <v>72300</v>
      </c>
      <c r="F344" s="8">
        <v>570</v>
      </c>
      <c r="G344" s="8">
        <v>1794</v>
      </c>
      <c r="H344" s="8">
        <v>8639</v>
      </c>
      <c r="I344" s="8">
        <v>55898</v>
      </c>
      <c r="J344" s="8">
        <v>739</v>
      </c>
      <c r="K344" s="8">
        <v>-2</v>
      </c>
      <c r="L344" s="8">
        <v>7899</v>
      </c>
      <c r="M344" s="8">
        <v>-1011</v>
      </c>
      <c r="N344" s="8">
        <v>1255</v>
      </c>
    </row>
    <row r="345" spans="1:14" x14ac:dyDescent="0.25">
      <c r="A345" s="9">
        <v>43139</v>
      </c>
      <c r="B345" s="10">
        <v>0.14583333333333334</v>
      </c>
      <c r="C345" s="8">
        <v>72240</v>
      </c>
      <c r="D345" s="8">
        <v>72200</v>
      </c>
      <c r="E345" s="8">
        <v>71200</v>
      </c>
      <c r="F345" s="8">
        <v>571</v>
      </c>
      <c r="G345" s="8">
        <v>1824</v>
      </c>
      <c r="H345" s="8">
        <v>8666</v>
      </c>
      <c r="I345" s="8">
        <v>55715</v>
      </c>
      <c r="J345" s="8">
        <v>726</v>
      </c>
      <c r="K345" s="8">
        <v>-2</v>
      </c>
      <c r="L345" s="8">
        <v>7894</v>
      </c>
      <c r="M345" s="8">
        <v>-1890</v>
      </c>
      <c r="N345" s="8">
        <v>1245</v>
      </c>
    </row>
    <row r="346" spans="1:14" x14ac:dyDescent="0.25">
      <c r="A346" s="9">
        <v>43139</v>
      </c>
      <c r="B346" s="10">
        <v>0.16666666666666666</v>
      </c>
      <c r="C346" s="8">
        <v>71214</v>
      </c>
      <c r="D346" s="8">
        <v>71200</v>
      </c>
      <c r="E346" s="8">
        <v>70600</v>
      </c>
      <c r="F346" s="8">
        <v>570</v>
      </c>
      <c r="G346" s="8">
        <v>1856</v>
      </c>
      <c r="H346" s="8">
        <v>8645</v>
      </c>
      <c r="I346" s="8">
        <v>55804</v>
      </c>
      <c r="J346" s="8">
        <v>726</v>
      </c>
      <c r="K346" s="8">
        <v>-2</v>
      </c>
      <c r="L346" s="8">
        <v>7754</v>
      </c>
      <c r="M346" s="8">
        <v>-2822</v>
      </c>
      <c r="N346" s="8">
        <v>1245</v>
      </c>
    </row>
    <row r="347" spans="1:14" x14ac:dyDescent="0.25">
      <c r="A347" s="9">
        <v>43139</v>
      </c>
      <c r="B347" s="10">
        <v>0.1875</v>
      </c>
      <c r="C347" s="8">
        <v>71087</v>
      </c>
      <c r="D347" s="8">
        <v>71100</v>
      </c>
      <c r="E347" s="8">
        <v>70200</v>
      </c>
      <c r="F347" s="8">
        <v>570</v>
      </c>
      <c r="G347" s="8">
        <v>1833</v>
      </c>
      <c r="H347" s="8">
        <v>8569</v>
      </c>
      <c r="I347" s="8">
        <v>55855</v>
      </c>
      <c r="J347" s="8">
        <v>658</v>
      </c>
      <c r="K347" s="8">
        <v>-2</v>
      </c>
      <c r="L347" s="8">
        <v>7652</v>
      </c>
      <c r="M347" s="8">
        <v>-2819</v>
      </c>
      <c r="N347" s="8">
        <v>1233</v>
      </c>
    </row>
    <row r="348" spans="1:14" x14ac:dyDescent="0.25">
      <c r="A348" s="9">
        <v>43139</v>
      </c>
      <c r="B348" s="10">
        <v>0.20833333333333334</v>
      </c>
      <c r="C348" s="8">
        <v>71375</v>
      </c>
      <c r="D348" s="8">
        <v>72000</v>
      </c>
      <c r="E348" s="8">
        <v>71000</v>
      </c>
      <c r="F348" s="8">
        <v>570</v>
      </c>
      <c r="G348" s="8">
        <v>1828</v>
      </c>
      <c r="H348" s="8">
        <v>8530</v>
      </c>
      <c r="I348" s="8">
        <v>55910</v>
      </c>
      <c r="J348" s="8">
        <v>668</v>
      </c>
      <c r="K348" s="8">
        <v>-2</v>
      </c>
      <c r="L348" s="8">
        <v>7655</v>
      </c>
      <c r="M348" s="8">
        <v>-2621</v>
      </c>
      <c r="N348" s="8">
        <v>1236</v>
      </c>
    </row>
    <row r="349" spans="1:14" x14ac:dyDescent="0.25">
      <c r="A349" s="9">
        <v>43139</v>
      </c>
      <c r="B349" s="10">
        <v>0.22916666666666666</v>
      </c>
      <c r="C349" s="8">
        <v>73257</v>
      </c>
      <c r="D349" s="8">
        <v>73900</v>
      </c>
      <c r="E349" s="8">
        <v>72900</v>
      </c>
      <c r="F349" s="8">
        <v>570</v>
      </c>
      <c r="G349" s="8">
        <v>1782</v>
      </c>
      <c r="H349" s="8">
        <v>8556</v>
      </c>
      <c r="I349" s="8">
        <v>55844</v>
      </c>
      <c r="J349" s="8">
        <v>659</v>
      </c>
      <c r="K349" s="8">
        <v>-2</v>
      </c>
      <c r="L349" s="8">
        <v>7778</v>
      </c>
      <c r="M349" s="8">
        <v>-1020</v>
      </c>
      <c r="N349" s="8">
        <v>1236</v>
      </c>
    </row>
    <row r="350" spans="1:14" x14ac:dyDescent="0.25">
      <c r="A350" s="9">
        <v>43139</v>
      </c>
      <c r="B350" s="10">
        <v>0.25</v>
      </c>
      <c r="C350" s="8">
        <v>75242</v>
      </c>
      <c r="D350" s="8">
        <v>76500</v>
      </c>
      <c r="E350" s="8">
        <v>75000</v>
      </c>
      <c r="F350" s="8">
        <v>570</v>
      </c>
      <c r="G350" s="8">
        <v>1947</v>
      </c>
      <c r="H350" s="8">
        <v>8721</v>
      </c>
      <c r="I350" s="8">
        <v>56422</v>
      </c>
      <c r="J350" s="8">
        <v>687</v>
      </c>
      <c r="K350" s="8">
        <v>-2</v>
      </c>
      <c r="L350" s="8">
        <v>8270</v>
      </c>
      <c r="M350" s="8">
        <v>-592</v>
      </c>
      <c r="N350" s="8">
        <v>1218</v>
      </c>
    </row>
    <row r="351" spans="1:14" x14ac:dyDescent="0.25">
      <c r="A351" s="9">
        <v>43139</v>
      </c>
      <c r="B351" s="10">
        <v>0.27083333333333331</v>
      </c>
      <c r="C351" s="8">
        <v>79134</v>
      </c>
      <c r="D351" s="8">
        <v>80300</v>
      </c>
      <c r="E351" s="8">
        <v>79000</v>
      </c>
      <c r="F351" s="8">
        <v>570</v>
      </c>
      <c r="G351" s="8">
        <v>1830</v>
      </c>
      <c r="H351" s="8">
        <v>8770</v>
      </c>
      <c r="I351" s="8">
        <v>56400</v>
      </c>
      <c r="J351" s="8">
        <v>685</v>
      </c>
      <c r="K351" s="8">
        <v>-2</v>
      </c>
      <c r="L351" s="8">
        <v>8594</v>
      </c>
      <c r="M351" s="8">
        <v>-116</v>
      </c>
      <c r="N351" s="8">
        <v>1213</v>
      </c>
    </row>
    <row r="352" spans="1:14" x14ac:dyDescent="0.25">
      <c r="A352" s="9">
        <v>43139</v>
      </c>
      <c r="B352" s="10">
        <v>0.29166666666666669</v>
      </c>
      <c r="C352" s="8">
        <v>82578</v>
      </c>
      <c r="D352" s="8">
        <v>83500</v>
      </c>
      <c r="E352" s="8">
        <v>82400</v>
      </c>
      <c r="F352" s="8">
        <v>571</v>
      </c>
      <c r="G352" s="8">
        <v>2139</v>
      </c>
      <c r="H352" s="8">
        <v>9099</v>
      </c>
      <c r="I352" s="8">
        <v>56208</v>
      </c>
      <c r="J352" s="8">
        <v>665</v>
      </c>
      <c r="K352" s="8">
        <v>-2</v>
      </c>
      <c r="L352" s="8">
        <v>11857</v>
      </c>
      <c r="M352" s="8">
        <v>-30</v>
      </c>
      <c r="N352" s="8">
        <v>1229</v>
      </c>
    </row>
    <row r="353" spans="1:14" x14ac:dyDescent="0.25">
      <c r="A353" s="9">
        <v>43139</v>
      </c>
      <c r="B353" s="10">
        <v>0.3125</v>
      </c>
      <c r="C353" s="8">
        <v>85876</v>
      </c>
      <c r="D353" s="8">
        <v>86500</v>
      </c>
      <c r="E353" s="8">
        <v>85500</v>
      </c>
      <c r="F353" s="8">
        <v>659</v>
      </c>
      <c r="G353" s="8">
        <v>2159</v>
      </c>
      <c r="H353" s="8">
        <v>9302</v>
      </c>
      <c r="I353" s="8">
        <v>55512</v>
      </c>
      <c r="J353" s="8">
        <v>675</v>
      </c>
      <c r="K353" s="8">
        <v>-2</v>
      </c>
      <c r="L353" s="8">
        <v>15621</v>
      </c>
      <c r="M353" s="8">
        <v>-29</v>
      </c>
      <c r="N353" s="8">
        <v>1229</v>
      </c>
    </row>
    <row r="354" spans="1:14" x14ac:dyDescent="0.25">
      <c r="A354" s="9">
        <v>43139</v>
      </c>
      <c r="B354" s="10">
        <v>0.33333333333333331</v>
      </c>
      <c r="C354" s="8">
        <v>86931</v>
      </c>
      <c r="D354" s="8">
        <v>87900</v>
      </c>
      <c r="E354" s="8">
        <v>86400</v>
      </c>
      <c r="F354" s="8">
        <v>913</v>
      </c>
      <c r="G354" s="8">
        <v>2163</v>
      </c>
      <c r="H354" s="8">
        <v>9375</v>
      </c>
      <c r="I354" s="8">
        <v>55252</v>
      </c>
      <c r="J354" s="8">
        <v>719</v>
      </c>
      <c r="K354" s="8">
        <v>0</v>
      </c>
      <c r="L354" s="8">
        <v>16532</v>
      </c>
      <c r="M354" s="8">
        <v>-29</v>
      </c>
      <c r="N354" s="8">
        <v>1203</v>
      </c>
    </row>
    <row r="355" spans="1:14" x14ac:dyDescent="0.25">
      <c r="A355" s="9">
        <v>43139</v>
      </c>
      <c r="B355" s="10">
        <v>0.35416666666666669</v>
      </c>
      <c r="C355" s="8">
        <v>86885</v>
      </c>
      <c r="D355" s="8">
        <v>87800</v>
      </c>
      <c r="E355" s="8">
        <v>86400</v>
      </c>
      <c r="F355" s="8">
        <v>926</v>
      </c>
      <c r="G355" s="8">
        <v>2064</v>
      </c>
      <c r="H355" s="8">
        <v>9017</v>
      </c>
      <c r="I355" s="8">
        <v>55259</v>
      </c>
      <c r="J355" s="8">
        <v>689</v>
      </c>
      <c r="K355" s="8">
        <v>67</v>
      </c>
      <c r="L355" s="8">
        <v>15027</v>
      </c>
      <c r="M355" s="8">
        <v>-29</v>
      </c>
      <c r="N355" s="8">
        <v>1181</v>
      </c>
    </row>
    <row r="356" spans="1:14" x14ac:dyDescent="0.25">
      <c r="A356" s="9">
        <v>43139</v>
      </c>
      <c r="B356" s="10">
        <v>0.375</v>
      </c>
      <c r="C356" s="8">
        <v>87368</v>
      </c>
      <c r="D356" s="8">
        <v>88300</v>
      </c>
      <c r="E356" s="8">
        <v>87000</v>
      </c>
      <c r="F356" s="8">
        <v>1029</v>
      </c>
      <c r="G356" s="8">
        <v>2049</v>
      </c>
      <c r="H356" s="8">
        <v>9101</v>
      </c>
      <c r="I356" s="8">
        <v>55258</v>
      </c>
      <c r="J356" s="8">
        <v>691</v>
      </c>
      <c r="K356" s="8">
        <v>280</v>
      </c>
      <c r="L356" s="8">
        <v>14853</v>
      </c>
      <c r="M356" s="8">
        <v>-29</v>
      </c>
      <c r="N356" s="8">
        <v>1190</v>
      </c>
    </row>
    <row r="357" spans="1:14" x14ac:dyDescent="0.25">
      <c r="A357" s="9">
        <v>43139</v>
      </c>
      <c r="B357" s="10">
        <v>0.39583333333333331</v>
      </c>
      <c r="C357" s="8">
        <v>87765</v>
      </c>
      <c r="D357" s="8">
        <v>89000</v>
      </c>
      <c r="E357" s="8">
        <v>87900</v>
      </c>
      <c r="F357" s="8">
        <v>1089</v>
      </c>
      <c r="G357" s="8">
        <v>2129</v>
      </c>
      <c r="H357" s="8">
        <v>9135</v>
      </c>
      <c r="I357" s="8">
        <v>55372</v>
      </c>
      <c r="J357" s="8">
        <v>668</v>
      </c>
      <c r="K357" s="8">
        <v>594</v>
      </c>
      <c r="L357" s="8">
        <v>15603</v>
      </c>
      <c r="M357" s="8">
        <v>-29</v>
      </c>
      <c r="N357" s="8">
        <v>1193</v>
      </c>
    </row>
    <row r="358" spans="1:14" x14ac:dyDescent="0.25">
      <c r="A358" s="9">
        <v>43139</v>
      </c>
      <c r="B358" s="10">
        <v>0.41666666666666669</v>
      </c>
      <c r="C358" s="8">
        <v>87570</v>
      </c>
      <c r="D358" s="8">
        <v>88400</v>
      </c>
      <c r="E358" s="8">
        <v>87300</v>
      </c>
      <c r="F358" s="8">
        <v>1027</v>
      </c>
      <c r="G358" s="8">
        <v>2112</v>
      </c>
      <c r="H358" s="8">
        <v>9315</v>
      </c>
      <c r="I358" s="8">
        <v>55391</v>
      </c>
      <c r="J358" s="8">
        <v>605</v>
      </c>
      <c r="K358" s="8">
        <v>927</v>
      </c>
      <c r="L358" s="8">
        <v>15113</v>
      </c>
      <c r="M358" s="8">
        <v>-21</v>
      </c>
      <c r="N358" s="8">
        <v>1176</v>
      </c>
    </row>
    <row r="359" spans="1:14" x14ac:dyDescent="0.25">
      <c r="A359" s="9">
        <v>43139</v>
      </c>
      <c r="B359" s="10">
        <v>0.4375</v>
      </c>
      <c r="C359" s="8">
        <v>87017</v>
      </c>
      <c r="D359" s="8">
        <v>88100</v>
      </c>
      <c r="E359" s="8">
        <v>86700</v>
      </c>
      <c r="F359" s="8">
        <v>1032</v>
      </c>
      <c r="G359" s="8">
        <v>2121</v>
      </c>
      <c r="H359" s="8">
        <v>9313</v>
      </c>
      <c r="I359" s="8">
        <v>55398</v>
      </c>
      <c r="J359" s="8">
        <v>582</v>
      </c>
      <c r="K359" s="8">
        <v>1214</v>
      </c>
      <c r="L359" s="8">
        <v>15277</v>
      </c>
      <c r="M359" s="8">
        <v>-21</v>
      </c>
      <c r="N359" s="8">
        <v>1168</v>
      </c>
    </row>
    <row r="360" spans="1:14" x14ac:dyDescent="0.25">
      <c r="A360" s="9">
        <v>43139</v>
      </c>
      <c r="B360" s="10">
        <v>0.45833333333333331</v>
      </c>
      <c r="C360" s="8">
        <v>86514</v>
      </c>
      <c r="D360" s="8">
        <v>87600</v>
      </c>
      <c r="E360" s="8">
        <v>86400</v>
      </c>
      <c r="F360" s="8">
        <v>997</v>
      </c>
      <c r="G360" s="8">
        <v>2086</v>
      </c>
      <c r="H360" s="8">
        <v>9305</v>
      </c>
      <c r="I360" s="8">
        <v>55393</v>
      </c>
      <c r="J360" s="8">
        <v>584</v>
      </c>
      <c r="K360" s="8">
        <v>1489</v>
      </c>
      <c r="L360" s="8">
        <v>14699</v>
      </c>
      <c r="M360" s="8">
        <v>-21</v>
      </c>
      <c r="N360" s="8">
        <v>1145</v>
      </c>
    </row>
    <row r="361" spans="1:14" x14ac:dyDescent="0.25">
      <c r="A361" s="9">
        <v>43139</v>
      </c>
      <c r="B361" s="10">
        <v>0.47916666666666669</v>
      </c>
      <c r="C361" s="8">
        <v>86404</v>
      </c>
      <c r="D361" s="8">
        <v>87400</v>
      </c>
      <c r="E361" s="8">
        <v>86300</v>
      </c>
      <c r="F361" s="8">
        <v>1023</v>
      </c>
      <c r="G361" s="8">
        <v>2111</v>
      </c>
      <c r="H361" s="8">
        <v>9387</v>
      </c>
      <c r="I361" s="8">
        <v>55378</v>
      </c>
      <c r="J361" s="8">
        <v>578</v>
      </c>
      <c r="K361" s="8">
        <v>1774</v>
      </c>
      <c r="L361" s="8">
        <v>14758</v>
      </c>
      <c r="M361" s="8">
        <v>-21</v>
      </c>
      <c r="N361" s="8">
        <v>1160</v>
      </c>
    </row>
    <row r="362" spans="1:14" x14ac:dyDescent="0.25">
      <c r="A362" s="9">
        <v>43139</v>
      </c>
      <c r="B362" s="10">
        <v>0.5</v>
      </c>
      <c r="C362" s="8">
        <v>86109</v>
      </c>
      <c r="D362" s="8">
        <v>87100</v>
      </c>
      <c r="E362" s="8">
        <v>86400</v>
      </c>
      <c r="F362" s="8">
        <v>963</v>
      </c>
      <c r="G362" s="8">
        <v>2136</v>
      </c>
      <c r="H362" s="8">
        <v>9341</v>
      </c>
      <c r="I362" s="8">
        <v>55629</v>
      </c>
      <c r="J362" s="8">
        <v>570</v>
      </c>
      <c r="K362" s="8">
        <v>2033</v>
      </c>
      <c r="L362" s="8">
        <v>13740</v>
      </c>
      <c r="M362" s="8">
        <v>-21</v>
      </c>
      <c r="N362" s="8">
        <v>1183</v>
      </c>
    </row>
    <row r="363" spans="1:14" x14ac:dyDescent="0.25">
      <c r="A363" s="9">
        <v>43139</v>
      </c>
      <c r="B363" s="10">
        <v>0.52083333333333337</v>
      </c>
      <c r="C363" s="8">
        <v>85021</v>
      </c>
      <c r="D363" s="8">
        <v>85800</v>
      </c>
      <c r="E363" s="8">
        <v>84700</v>
      </c>
      <c r="F363" s="8">
        <v>667</v>
      </c>
      <c r="G363" s="8">
        <v>2156</v>
      </c>
      <c r="H363" s="8">
        <v>9233</v>
      </c>
      <c r="I363" s="8">
        <v>56030</v>
      </c>
      <c r="J363" s="8">
        <v>589</v>
      </c>
      <c r="K363" s="8">
        <v>2218</v>
      </c>
      <c r="L363" s="8">
        <v>12348</v>
      </c>
      <c r="M363" s="8">
        <v>-36</v>
      </c>
      <c r="N363" s="8">
        <v>1189</v>
      </c>
    </row>
    <row r="364" spans="1:14" x14ac:dyDescent="0.25">
      <c r="A364" s="9">
        <v>43139</v>
      </c>
      <c r="B364" s="10">
        <v>0.54166666666666663</v>
      </c>
      <c r="C364" s="8">
        <v>84760</v>
      </c>
      <c r="D364" s="8">
        <v>86700</v>
      </c>
      <c r="E364" s="8">
        <v>85900</v>
      </c>
      <c r="F364" s="8">
        <v>611</v>
      </c>
      <c r="G364" s="8">
        <v>2178</v>
      </c>
      <c r="H364" s="8">
        <v>9188</v>
      </c>
      <c r="I364" s="8">
        <v>56358</v>
      </c>
      <c r="J364" s="8">
        <v>635</v>
      </c>
      <c r="K364" s="8">
        <v>2330</v>
      </c>
      <c r="L364" s="8">
        <v>12123</v>
      </c>
      <c r="M364" s="8">
        <v>-44</v>
      </c>
      <c r="N364" s="8">
        <v>1195</v>
      </c>
    </row>
    <row r="365" spans="1:14" x14ac:dyDescent="0.25">
      <c r="A365" s="9">
        <v>43139</v>
      </c>
      <c r="B365" s="10">
        <v>0.5625</v>
      </c>
      <c r="C365" s="8">
        <v>83224</v>
      </c>
      <c r="D365" s="8">
        <v>84100</v>
      </c>
      <c r="E365" s="8">
        <v>82800</v>
      </c>
      <c r="F365" s="8">
        <v>613</v>
      </c>
      <c r="G365" s="8">
        <v>2174</v>
      </c>
      <c r="H365" s="8">
        <v>9318</v>
      </c>
      <c r="I365" s="8">
        <v>56388</v>
      </c>
      <c r="J365" s="8">
        <v>689</v>
      </c>
      <c r="K365" s="8">
        <v>2420</v>
      </c>
      <c r="L365" s="8">
        <v>11664</v>
      </c>
      <c r="M365" s="8">
        <v>-59</v>
      </c>
      <c r="N365" s="8">
        <v>1191</v>
      </c>
    </row>
    <row r="366" spans="1:14" x14ac:dyDescent="0.25">
      <c r="A366" s="9">
        <v>43139</v>
      </c>
      <c r="B366" s="10">
        <v>0.58333333333333337</v>
      </c>
      <c r="C366" s="8">
        <v>82084</v>
      </c>
      <c r="D366" s="8">
        <v>83300</v>
      </c>
      <c r="E366" s="8">
        <v>82200</v>
      </c>
      <c r="F366" s="8">
        <v>613</v>
      </c>
      <c r="G366" s="8">
        <v>2170</v>
      </c>
      <c r="H366" s="8">
        <v>9320</v>
      </c>
      <c r="I366" s="8">
        <v>56377</v>
      </c>
      <c r="J366" s="8">
        <v>751</v>
      </c>
      <c r="K366" s="8">
        <v>2329</v>
      </c>
      <c r="L366" s="8">
        <v>10831</v>
      </c>
      <c r="M366" s="8">
        <v>-59</v>
      </c>
      <c r="N366" s="8">
        <v>1175</v>
      </c>
    </row>
    <row r="367" spans="1:14" x14ac:dyDescent="0.25">
      <c r="A367" s="9">
        <v>43139</v>
      </c>
      <c r="B367" s="10">
        <v>0.60416666666666663</v>
      </c>
      <c r="C367" s="8">
        <v>81216</v>
      </c>
      <c r="D367" s="8">
        <v>83200</v>
      </c>
      <c r="E367" s="8">
        <v>82100</v>
      </c>
      <c r="F367" s="8">
        <v>579</v>
      </c>
      <c r="G367" s="8">
        <v>2184</v>
      </c>
      <c r="H367" s="8">
        <v>9282</v>
      </c>
      <c r="I367" s="8">
        <v>56309</v>
      </c>
      <c r="J367" s="8">
        <v>802</v>
      </c>
      <c r="K367" s="8">
        <v>2197</v>
      </c>
      <c r="L367" s="8">
        <v>10991</v>
      </c>
      <c r="M367" s="8">
        <v>-61</v>
      </c>
      <c r="N367" s="8">
        <v>1140</v>
      </c>
    </row>
    <row r="368" spans="1:14" x14ac:dyDescent="0.25">
      <c r="A368" s="9">
        <v>43139</v>
      </c>
      <c r="B368" s="10">
        <v>0.625</v>
      </c>
      <c r="C368" s="8">
        <v>79557</v>
      </c>
      <c r="D368" s="8">
        <v>81100</v>
      </c>
      <c r="E368" s="8">
        <v>79800</v>
      </c>
      <c r="F368" s="8">
        <v>569</v>
      </c>
      <c r="G368" s="8">
        <v>2098</v>
      </c>
      <c r="H368" s="8">
        <v>8828</v>
      </c>
      <c r="I368" s="8">
        <v>56292</v>
      </c>
      <c r="J368" s="8">
        <v>842</v>
      </c>
      <c r="K368" s="8">
        <v>2027</v>
      </c>
      <c r="L368" s="8">
        <v>10069</v>
      </c>
      <c r="M368" s="8">
        <v>-20</v>
      </c>
      <c r="N368" s="8">
        <v>1141</v>
      </c>
    </row>
    <row r="369" spans="1:14" x14ac:dyDescent="0.25">
      <c r="A369" s="9">
        <v>43139</v>
      </c>
      <c r="B369" s="10">
        <v>0.64583333333333337</v>
      </c>
      <c r="C369" s="8">
        <v>78742</v>
      </c>
      <c r="D369" s="8">
        <v>80300</v>
      </c>
      <c r="E369" s="8">
        <v>78800</v>
      </c>
      <c r="F369" s="8">
        <v>571</v>
      </c>
      <c r="G369" s="8">
        <v>1928</v>
      </c>
      <c r="H369" s="8">
        <v>8805</v>
      </c>
      <c r="I369" s="8">
        <v>56257</v>
      </c>
      <c r="J369" s="8">
        <v>858</v>
      </c>
      <c r="K369" s="8">
        <v>1782</v>
      </c>
      <c r="L369" s="8">
        <v>9313</v>
      </c>
      <c r="M369" s="8">
        <v>-21</v>
      </c>
      <c r="N369" s="8">
        <v>1188</v>
      </c>
    </row>
    <row r="370" spans="1:14" x14ac:dyDescent="0.25">
      <c r="A370" s="9">
        <v>43139</v>
      </c>
      <c r="B370" s="10">
        <v>0.66666666666666663</v>
      </c>
      <c r="C370" s="8">
        <v>77974</v>
      </c>
      <c r="D370" s="8">
        <v>79500</v>
      </c>
      <c r="E370" s="8">
        <v>77800</v>
      </c>
      <c r="F370" s="8">
        <v>570</v>
      </c>
      <c r="G370" s="8">
        <v>1807</v>
      </c>
      <c r="H370" s="8">
        <v>8973</v>
      </c>
      <c r="I370" s="8">
        <v>56061</v>
      </c>
      <c r="J370" s="8">
        <v>867</v>
      </c>
      <c r="K370" s="8">
        <v>1470</v>
      </c>
      <c r="L370" s="8">
        <v>9450</v>
      </c>
      <c r="M370" s="8">
        <v>-558</v>
      </c>
      <c r="N370" s="8">
        <v>1186</v>
      </c>
    </row>
    <row r="371" spans="1:14" x14ac:dyDescent="0.25">
      <c r="A371" s="9">
        <v>43139</v>
      </c>
      <c r="B371" s="10">
        <v>0.6875</v>
      </c>
      <c r="C371" s="8">
        <v>77696</v>
      </c>
      <c r="D371" s="8">
        <v>79000</v>
      </c>
      <c r="E371" s="8">
        <v>77100</v>
      </c>
      <c r="F371" s="8">
        <v>570</v>
      </c>
      <c r="G371" s="8">
        <v>1634</v>
      </c>
      <c r="H371" s="8">
        <v>8982</v>
      </c>
      <c r="I371" s="8">
        <v>55740</v>
      </c>
      <c r="J371" s="8">
        <v>908</v>
      </c>
      <c r="K371" s="8">
        <v>1113</v>
      </c>
      <c r="L371" s="8">
        <v>9338</v>
      </c>
      <c r="M371" s="8">
        <v>-558</v>
      </c>
      <c r="N371" s="8">
        <v>1221</v>
      </c>
    </row>
    <row r="372" spans="1:14" x14ac:dyDescent="0.25">
      <c r="A372" s="9">
        <v>43139</v>
      </c>
      <c r="B372" s="10">
        <v>0.70833333333333337</v>
      </c>
      <c r="C372" s="8">
        <v>77643</v>
      </c>
      <c r="D372" s="8">
        <v>79400</v>
      </c>
      <c r="E372" s="8">
        <v>77100</v>
      </c>
      <c r="F372" s="8">
        <v>569</v>
      </c>
      <c r="G372" s="8">
        <v>1615</v>
      </c>
      <c r="H372" s="8">
        <v>9185</v>
      </c>
      <c r="I372" s="8">
        <v>55319</v>
      </c>
      <c r="J372" s="8">
        <v>964</v>
      </c>
      <c r="K372" s="8">
        <v>697</v>
      </c>
      <c r="L372" s="8">
        <v>9630</v>
      </c>
      <c r="M372" s="8">
        <v>-376</v>
      </c>
      <c r="N372" s="8">
        <v>1237</v>
      </c>
    </row>
    <row r="373" spans="1:14" x14ac:dyDescent="0.25">
      <c r="A373" s="9">
        <v>43139</v>
      </c>
      <c r="B373" s="10">
        <v>0.72916666666666663</v>
      </c>
      <c r="C373" s="8">
        <v>78299</v>
      </c>
      <c r="D373" s="8">
        <v>80800</v>
      </c>
      <c r="E373" s="8">
        <v>78500</v>
      </c>
      <c r="F373" s="8">
        <v>392</v>
      </c>
      <c r="G373" s="8">
        <v>1446</v>
      </c>
      <c r="H373" s="8">
        <v>9154</v>
      </c>
      <c r="I373" s="8">
        <v>54864</v>
      </c>
      <c r="J373" s="8">
        <v>1018</v>
      </c>
      <c r="K373" s="8">
        <v>305</v>
      </c>
      <c r="L373" s="8">
        <v>9463</v>
      </c>
      <c r="M373" s="8">
        <v>-384</v>
      </c>
      <c r="N373" s="8">
        <v>1245</v>
      </c>
    </row>
    <row r="374" spans="1:14" x14ac:dyDescent="0.25">
      <c r="A374" s="9">
        <v>43139</v>
      </c>
      <c r="B374" s="10">
        <v>0.75</v>
      </c>
      <c r="C374" s="8">
        <v>80455</v>
      </c>
      <c r="D374" s="8">
        <v>83900</v>
      </c>
      <c r="E374" s="8">
        <v>81600</v>
      </c>
      <c r="F374" s="8">
        <v>390</v>
      </c>
      <c r="G374" s="8">
        <v>1716</v>
      </c>
      <c r="H374" s="8">
        <v>9309</v>
      </c>
      <c r="I374" s="8">
        <v>54902</v>
      </c>
      <c r="J374" s="8">
        <v>1138</v>
      </c>
      <c r="K374" s="8">
        <v>52</v>
      </c>
      <c r="L374" s="8">
        <v>10935</v>
      </c>
      <c r="M374" s="8">
        <v>-29</v>
      </c>
      <c r="N374" s="8">
        <v>1257</v>
      </c>
    </row>
    <row r="375" spans="1:14" x14ac:dyDescent="0.25">
      <c r="A375" s="9">
        <v>43139</v>
      </c>
      <c r="B375" s="10">
        <v>0.77083333333333337</v>
      </c>
      <c r="C375" s="8">
        <v>84446</v>
      </c>
      <c r="D375" s="8">
        <v>87400</v>
      </c>
      <c r="E375" s="8">
        <v>85100</v>
      </c>
      <c r="F375" s="8">
        <v>393</v>
      </c>
      <c r="G375" s="8">
        <v>1894</v>
      </c>
      <c r="H375" s="8">
        <v>9317</v>
      </c>
      <c r="I375" s="8">
        <v>54688</v>
      </c>
      <c r="J375" s="8">
        <v>1293</v>
      </c>
      <c r="K375" s="8">
        <v>-2</v>
      </c>
      <c r="L375" s="8">
        <v>13434</v>
      </c>
      <c r="M375" s="8">
        <v>-28</v>
      </c>
      <c r="N375" s="8">
        <v>1247</v>
      </c>
    </row>
    <row r="376" spans="1:14" x14ac:dyDescent="0.25">
      <c r="A376" s="9">
        <v>43139</v>
      </c>
      <c r="B376" s="10">
        <v>0.79166666666666663</v>
      </c>
      <c r="C376" s="8">
        <v>87530</v>
      </c>
      <c r="D376" s="8">
        <v>89700</v>
      </c>
      <c r="E376" s="8">
        <v>87400</v>
      </c>
      <c r="F376" s="8">
        <v>392</v>
      </c>
      <c r="G376" s="8">
        <v>1936</v>
      </c>
      <c r="H376" s="8">
        <v>9393</v>
      </c>
      <c r="I376" s="8">
        <v>54824</v>
      </c>
      <c r="J376" s="8">
        <v>1465</v>
      </c>
      <c r="K376" s="8">
        <v>-1</v>
      </c>
      <c r="L376" s="8">
        <v>15613</v>
      </c>
      <c r="M376" s="8">
        <v>-29</v>
      </c>
      <c r="N376" s="8">
        <v>1248</v>
      </c>
    </row>
    <row r="377" spans="1:14" x14ac:dyDescent="0.25">
      <c r="A377" s="9">
        <v>43139</v>
      </c>
      <c r="B377" s="10">
        <v>0.8125</v>
      </c>
      <c r="C377" s="8">
        <v>87185</v>
      </c>
      <c r="D377" s="8">
        <v>88300</v>
      </c>
      <c r="E377" s="8">
        <v>86800</v>
      </c>
      <c r="F377" s="8">
        <v>391</v>
      </c>
      <c r="G377" s="8">
        <v>1927</v>
      </c>
      <c r="H377" s="8">
        <v>9188</v>
      </c>
      <c r="I377" s="8">
        <v>54899</v>
      </c>
      <c r="J377" s="8">
        <v>1647</v>
      </c>
      <c r="K377" s="8">
        <v>-1</v>
      </c>
      <c r="L377" s="8">
        <v>15709</v>
      </c>
      <c r="M377" s="8">
        <v>-29</v>
      </c>
      <c r="N377" s="8">
        <v>1251</v>
      </c>
    </row>
    <row r="378" spans="1:14" x14ac:dyDescent="0.25">
      <c r="A378" s="9">
        <v>43139</v>
      </c>
      <c r="B378" s="10">
        <v>0.83333333333333337</v>
      </c>
      <c r="C378" s="8">
        <v>85240</v>
      </c>
      <c r="D378" s="8">
        <v>86000</v>
      </c>
      <c r="E378" s="8">
        <v>84500</v>
      </c>
      <c r="F378" s="8">
        <v>393</v>
      </c>
      <c r="G378" s="8">
        <v>1824</v>
      </c>
      <c r="H378" s="8">
        <v>9003</v>
      </c>
      <c r="I378" s="8">
        <v>54835</v>
      </c>
      <c r="J378" s="8">
        <v>1821</v>
      </c>
      <c r="K378" s="8">
        <v>-2</v>
      </c>
      <c r="L378" s="8">
        <v>15412</v>
      </c>
      <c r="M378" s="8">
        <v>-29</v>
      </c>
      <c r="N378" s="8">
        <v>1249</v>
      </c>
    </row>
    <row r="379" spans="1:14" x14ac:dyDescent="0.25">
      <c r="A379" s="9">
        <v>43139</v>
      </c>
      <c r="B379" s="10">
        <v>0.85416666666666663</v>
      </c>
      <c r="C379" s="8">
        <v>83173</v>
      </c>
      <c r="D379" s="8">
        <v>83700</v>
      </c>
      <c r="E379" s="8">
        <v>82300</v>
      </c>
      <c r="F379" s="8">
        <v>393</v>
      </c>
      <c r="G379" s="8">
        <v>1847</v>
      </c>
      <c r="H379" s="8">
        <v>8753</v>
      </c>
      <c r="I379" s="8">
        <v>54854</v>
      </c>
      <c r="J379" s="8">
        <v>2011</v>
      </c>
      <c r="K379" s="8">
        <v>-2</v>
      </c>
      <c r="L379" s="8">
        <v>15608</v>
      </c>
      <c r="M379" s="8">
        <v>-29</v>
      </c>
      <c r="N379" s="8">
        <v>1261</v>
      </c>
    </row>
    <row r="380" spans="1:14" x14ac:dyDescent="0.25">
      <c r="A380" s="9">
        <v>43139</v>
      </c>
      <c r="B380" s="10">
        <v>0.875</v>
      </c>
      <c r="C380" s="8">
        <v>80824</v>
      </c>
      <c r="D380" s="8">
        <v>81600</v>
      </c>
      <c r="E380" s="8">
        <v>80200</v>
      </c>
      <c r="F380" s="8">
        <v>394</v>
      </c>
      <c r="G380" s="8">
        <v>2033</v>
      </c>
      <c r="H380" s="8">
        <v>8704</v>
      </c>
      <c r="I380" s="8">
        <v>54979</v>
      </c>
      <c r="J380" s="8">
        <v>2149</v>
      </c>
      <c r="K380" s="8">
        <v>-2</v>
      </c>
      <c r="L380" s="8">
        <v>13259</v>
      </c>
      <c r="M380" s="8">
        <v>-29</v>
      </c>
      <c r="N380" s="8">
        <v>1257</v>
      </c>
    </row>
    <row r="381" spans="1:14" x14ac:dyDescent="0.25">
      <c r="A381" s="9">
        <v>43139</v>
      </c>
      <c r="B381" s="10">
        <v>0.89583333333333337</v>
      </c>
      <c r="C381" s="8">
        <v>78979</v>
      </c>
      <c r="D381" s="8">
        <v>79500</v>
      </c>
      <c r="E381" s="8">
        <v>78200</v>
      </c>
      <c r="F381" s="8">
        <v>393</v>
      </c>
      <c r="G381" s="8">
        <v>2130</v>
      </c>
      <c r="H381" s="8">
        <v>8946</v>
      </c>
      <c r="I381" s="8">
        <v>55315</v>
      </c>
      <c r="J381" s="8">
        <v>2272</v>
      </c>
      <c r="K381" s="8">
        <v>-2</v>
      </c>
      <c r="L381" s="8">
        <v>12507</v>
      </c>
      <c r="M381" s="8">
        <v>-29</v>
      </c>
      <c r="N381" s="8">
        <v>1236</v>
      </c>
    </row>
    <row r="382" spans="1:14" x14ac:dyDescent="0.25">
      <c r="A382" s="9">
        <v>43139</v>
      </c>
      <c r="B382" s="10">
        <v>0.91666666666666663</v>
      </c>
      <c r="C382" s="8">
        <v>77502</v>
      </c>
      <c r="D382" s="8">
        <v>78000</v>
      </c>
      <c r="E382" s="8">
        <v>76700</v>
      </c>
      <c r="F382" s="8">
        <v>391</v>
      </c>
      <c r="G382" s="8">
        <v>2180</v>
      </c>
      <c r="H382" s="8">
        <v>8765</v>
      </c>
      <c r="I382" s="8">
        <v>55592</v>
      </c>
      <c r="J382" s="8">
        <v>2477</v>
      </c>
      <c r="K382" s="8">
        <v>-2</v>
      </c>
      <c r="L382" s="8">
        <v>10296</v>
      </c>
      <c r="M382" s="8">
        <v>-28</v>
      </c>
      <c r="N382" s="8">
        <v>1231</v>
      </c>
    </row>
    <row r="383" spans="1:14" x14ac:dyDescent="0.25">
      <c r="A383" s="9">
        <v>43139</v>
      </c>
      <c r="B383" s="10">
        <v>0.9375</v>
      </c>
      <c r="C383" s="8">
        <v>77730</v>
      </c>
      <c r="D383" s="8">
        <v>79000</v>
      </c>
      <c r="E383" s="8">
        <v>77800</v>
      </c>
      <c r="F383" s="8">
        <v>391</v>
      </c>
      <c r="G383" s="8">
        <v>2167</v>
      </c>
      <c r="H383" s="8">
        <v>8676</v>
      </c>
      <c r="I383" s="8">
        <v>55849</v>
      </c>
      <c r="J383" s="8">
        <v>2591</v>
      </c>
      <c r="K383" s="8">
        <v>-2</v>
      </c>
      <c r="L383" s="8">
        <v>10492</v>
      </c>
      <c r="M383" s="8">
        <v>-28</v>
      </c>
      <c r="N383" s="8">
        <v>1242</v>
      </c>
    </row>
    <row r="384" spans="1:14" x14ac:dyDescent="0.25">
      <c r="A384" s="9">
        <v>43139</v>
      </c>
      <c r="B384" s="10">
        <v>0.95833333333333337</v>
      </c>
      <c r="C384" s="8">
        <v>80254</v>
      </c>
      <c r="D384" s="8">
        <v>82100</v>
      </c>
      <c r="E384" s="8">
        <v>80900</v>
      </c>
      <c r="F384" s="8">
        <v>392</v>
      </c>
      <c r="G384" s="8">
        <v>2170</v>
      </c>
      <c r="H384" s="8">
        <v>8704</v>
      </c>
      <c r="I384" s="8">
        <v>56183</v>
      </c>
      <c r="J384" s="8">
        <v>2652</v>
      </c>
      <c r="K384" s="8">
        <v>-2</v>
      </c>
      <c r="L384" s="8">
        <v>12072</v>
      </c>
      <c r="M384" s="8">
        <v>-29</v>
      </c>
      <c r="N384" s="8">
        <v>1255</v>
      </c>
    </row>
    <row r="385" spans="1:14" x14ac:dyDescent="0.25">
      <c r="A385" s="9">
        <v>43139</v>
      </c>
      <c r="B385" s="10">
        <v>0.97916666666666663</v>
      </c>
      <c r="C385" s="8">
        <v>79487</v>
      </c>
      <c r="D385" s="8">
        <v>81800</v>
      </c>
      <c r="E385" s="8">
        <v>80500</v>
      </c>
      <c r="F385" s="8">
        <v>391</v>
      </c>
      <c r="G385" s="8">
        <v>2021</v>
      </c>
      <c r="H385" s="8">
        <v>8622</v>
      </c>
      <c r="I385" s="8">
        <v>56563</v>
      </c>
      <c r="J385" s="8">
        <v>2763</v>
      </c>
      <c r="K385" s="8">
        <v>-2</v>
      </c>
      <c r="L385" s="8">
        <v>11286</v>
      </c>
      <c r="M385" s="8">
        <v>-29</v>
      </c>
      <c r="N385" s="8">
        <v>1255</v>
      </c>
    </row>
    <row r="386" spans="1:14" x14ac:dyDescent="0.25">
      <c r="A386" s="9">
        <v>43140</v>
      </c>
      <c r="B386" s="10">
        <v>0</v>
      </c>
      <c r="C386" s="8">
        <v>79552</v>
      </c>
      <c r="D386" s="8">
        <v>79000</v>
      </c>
      <c r="E386" s="8">
        <v>78100</v>
      </c>
      <c r="F386" s="8">
        <v>392</v>
      </c>
      <c r="G386" s="8">
        <v>1965</v>
      </c>
      <c r="H386" s="8">
        <v>8597</v>
      </c>
      <c r="I386" s="8">
        <v>56770</v>
      </c>
      <c r="J386" s="8">
        <v>2895</v>
      </c>
      <c r="K386" s="8">
        <v>-2</v>
      </c>
      <c r="L386" s="8">
        <v>11122</v>
      </c>
      <c r="M386" s="8">
        <v>-29</v>
      </c>
      <c r="N386" s="8">
        <v>1256</v>
      </c>
    </row>
    <row r="387" spans="1:14" x14ac:dyDescent="0.25">
      <c r="A387" s="9">
        <v>43140</v>
      </c>
      <c r="B387" s="10">
        <v>2.0833333333333332E-2</v>
      </c>
      <c r="C387" s="8">
        <v>77816</v>
      </c>
      <c r="D387" s="8">
        <v>77200</v>
      </c>
      <c r="E387" s="8">
        <v>76100</v>
      </c>
      <c r="F387" s="8">
        <v>391</v>
      </c>
      <c r="G387" s="8">
        <v>2144</v>
      </c>
      <c r="H387" s="8">
        <v>8976</v>
      </c>
      <c r="I387" s="8">
        <v>56543</v>
      </c>
      <c r="J387" s="8">
        <v>3006</v>
      </c>
      <c r="K387" s="8">
        <v>-2</v>
      </c>
      <c r="L387" s="8">
        <v>10540</v>
      </c>
      <c r="M387" s="8">
        <v>-30</v>
      </c>
      <c r="N387" s="8">
        <v>1260</v>
      </c>
    </row>
    <row r="388" spans="1:14" x14ac:dyDescent="0.25">
      <c r="A388" s="9">
        <v>43140</v>
      </c>
      <c r="B388" s="10">
        <v>4.1666666666666664E-2</v>
      </c>
      <c r="C388" s="8">
        <v>75293</v>
      </c>
      <c r="D388" s="8">
        <v>75100</v>
      </c>
      <c r="E388" s="8">
        <v>74000</v>
      </c>
      <c r="F388" s="8">
        <v>391</v>
      </c>
      <c r="G388" s="8">
        <v>1980</v>
      </c>
      <c r="H388" s="8">
        <v>8665</v>
      </c>
      <c r="I388" s="8">
        <v>56050</v>
      </c>
      <c r="J388" s="8">
        <v>3133</v>
      </c>
      <c r="K388" s="8">
        <v>-2</v>
      </c>
      <c r="L388" s="8">
        <v>9798</v>
      </c>
      <c r="M388" s="8">
        <v>-46</v>
      </c>
      <c r="N388" s="8">
        <v>1257</v>
      </c>
    </row>
    <row r="389" spans="1:14" x14ac:dyDescent="0.25">
      <c r="A389" s="9">
        <v>43140</v>
      </c>
      <c r="B389" s="10">
        <v>6.25E-2</v>
      </c>
      <c r="C389" s="8">
        <v>75788</v>
      </c>
      <c r="D389" s="8">
        <v>76300</v>
      </c>
      <c r="E389" s="8">
        <v>75400</v>
      </c>
      <c r="F389" s="8">
        <v>388</v>
      </c>
      <c r="G389" s="8">
        <v>1884</v>
      </c>
      <c r="H389" s="8">
        <v>8628</v>
      </c>
      <c r="I389" s="8">
        <v>56286</v>
      </c>
      <c r="J389" s="8">
        <v>3261</v>
      </c>
      <c r="K389" s="8">
        <v>-2</v>
      </c>
      <c r="L389" s="8">
        <v>10378</v>
      </c>
      <c r="M389" s="8">
        <v>-53</v>
      </c>
      <c r="N389" s="8">
        <v>1258</v>
      </c>
    </row>
    <row r="390" spans="1:14" x14ac:dyDescent="0.25">
      <c r="A390" s="9">
        <v>43140</v>
      </c>
      <c r="B390" s="10">
        <v>8.3333333333333329E-2</v>
      </c>
      <c r="C390" s="8">
        <v>75101</v>
      </c>
      <c r="D390" s="8">
        <v>76000</v>
      </c>
      <c r="E390" s="8">
        <v>75000</v>
      </c>
      <c r="F390" s="8">
        <v>389</v>
      </c>
      <c r="G390" s="8">
        <v>1755</v>
      </c>
      <c r="H390" s="8">
        <v>8506</v>
      </c>
      <c r="I390" s="8">
        <v>56162</v>
      </c>
      <c r="J390" s="8">
        <v>3347</v>
      </c>
      <c r="K390" s="8">
        <v>-2</v>
      </c>
      <c r="L390" s="8">
        <v>9794</v>
      </c>
      <c r="M390" s="8">
        <v>-58</v>
      </c>
      <c r="N390" s="8">
        <v>1251</v>
      </c>
    </row>
    <row r="391" spans="1:14" x14ac:dyDescent="0.25">
      <c r="A391" s="9">
        <v>43140</v>
      </c>
      <c r="B391" s="10">
        <v>0.10416666666666667</v>
      </c>
      <c r="C391" s="8">
        <v>74879</v>
      </c>
      <c r="D391" s="8">
        <v>74200</v>
      </c>
      <c r="E391" s="8">
        <v>73600</v>
      </c>
      <c r="F391" s="8">
        <v>389</v>
      </c>
      <c r="G391" s="8">
        <v>1696</v>
      </c>
      <c r="H391" s="8">
        <v>8686</v>
      </c>
      <c r="I391" s="8">
        <v>56424</v>
      </c>
      <c r="J391" s="8">
        <v>3541</v>
      </c>
      <c r="K391" s="8">
        <v>-2</v>
      </c>
      <c r="L391" s="8">
        <v>9711</v>
      </c>
      <c r="M391" s="8">
        <v>-75</v>
      </c>
      <c r="N391" s="8">
        <v>1255</v>
      </c>
    </row>
    <row r="392" spans="1:14" x14ac:dyDescent="0.25">
      <c r="A392" s="9">
        <v>43140</v>
      </c>
      <c r="B392" s="10">
        <v>0.125</v>
      </c>
      <c r="C392" s="8">
        <v>73088</v>
      </c>
      <c r="D392" s="8">
        <v>72400</v>
      </c>
      <c r="E392" s="8">
        <v>71700</v>
      </c>
      <c r="F392" s="8">
        <v>387</v>
      </c>
      <c r="G392" s="8">
        <v>1650</v>
      </c>
      <c r="H392" s="8">
        <v>8515</v>
      </c>
      <c r="I392" s="8">
        <v>56113</v>
      </c>
      <c r="J392" s="8">
        <v>3678</v>
      </c>
      <c r="K392" s="8">
        <v>-2</v>
      </c>
      <c r="L392" s="8">
        <v>8752</v>
      </c>
      <c r="M392" s="8">
        <v>-240</v>
      </c>
      <c r="N392" s="8">
        <v>1261</v>
      </c>
    </row>
    <row r="393" spans="1:14" x14ac:dyDescent="0.25">
      <c r="A393" s="9">
        <v>43140</v>
      </c>
      <c r="B393" s="10">
        <v>0.14583333333333334</v>
      </c>
      <c r="C393" s="8">
        <v>72197</v>
      </c>
      <c r="D393" s="8">
        <v>71500</v>
      </c>
      <c r="E393" s="8">
        <v>70800</v>
      </c>
      <c r="F393" s="8">
        <v>388</v>
      </c>
      <c r="G393" s="8">
        <v>1668</v>
      </c>
      <c r="H393" s="8">
        <v>8576</v>
      </c>
      <c r="I393" s="8">
        <v>56246</v>
      </c>
      <c r="J393" s="8">
        <v>3835</v>
      </c>
      <c r="K393" s="8">
        <v>-2</v>
      </c>
      <c r="L393" s="8">
        <v>8599</v>
      </c>
      <c r="M393" s="8">
        <v>-1075</v>
      </c>
      <c r="N393" s="8">
        <v>1243</v>
      </c>
    </row>
    <row r="394" spans="1:14" x14ac:dyDescent="0.25">
      <c r="A394" s="9">
        <v>43140</v>
      </c>
      <c r="B394" s="10">
        <v>0.16666666666666666</v>
      </c>
      <c r="C394" s="8">
        <v>71404</v>
      </c>
      <c r="D394" s="8">
        <v>70400</v>
      </c>
      <c r="E394" s="8">
        <v>70300</v>
      </c>
      <c r="F394" s="8">
        <v>389</v>
      </c>
      <c r="G394" s="8">
        <v>1688</v>
      </c>
      <c r="H394" s="8">
        <v>8623</v>
      </c>
      <c r="I394" s="8">
        <v>56255</v>
      </c>
      <c r="J394" s="8">
        <v>4021</v>
      </c>
      <c r="K394" s="8">
        <v>-2</v>
      </c>
      <c r="L394" s="8">
        <v>7865</v>
      </c>
      <c r="M394" s="8">
        <v>-1568</v>
      </c>
      <c r="N394" s="8">
        <v>1238</v>
      </c>
    </row>
    <row r="395" spans="1:14" x14ac:dyDescent="0.25">
      <c r="A395" s="9">
        <v>43140</v>
      </c>
      <c r="B395" s="10">
        <v>0.1875</v>
      </c>
      <c r="C395" s="8">
        <v>71284</v>
      </c>
      <c r="D395" s="8">
        <v>70300</v>
      </c>
      <c r="E395" s="8">
        <v>69800</v>
      </c>
      <c r="F395" s="8">
        <v>388</v>
      </c>
      <c r="G395" s="8">
        <v>1715</v>
      </c>
      <c r="H395" s="8">
        <v>8394</v>
      </c>
      <c r="I395" s="8">
        <v>56493</v>
      </c>
      <c r="J395" s="8">
        <v>4031</v>
      </c>
      <c r="K395" s="8">
        <v>-2</v>
      </c>
      <c r="L395" s="8">
        <v>7771</v>
      </c>
      <c r="M395" s="8">
        <v>-2002</v>
      </c>
      <c r="N395" s="8">
        <v>1253</v>
      </c>
    </row>
    <row r="396" spans="1:14" x14ac:dyDescent="0.25">
      <c r="A396" s="9">
        <v>43140</v>
      </c>
      <c r="B396" s="10">
        <v>0.20833333333333334</v>
      </c>
      <c r="C396" s="8">
        <v>71418</v>
      </c>
      <c r="D396" s="8">
        <v>71200</v>
      </c>
      <c r="E396" s="8">
        <v>70700</v>
      </c>
      <c r="F396" s="8">
        <v>388</v>
      </c>
      <c r="G396" s="8">
        <v>1704</v>
      </c>
      <c r="H396" s="8">
        <v>8428</v>
      </c>
      <c r="I396" s="8">
        <v>56376</v>
      </c>
      <c r="J396" s="8">
        <v>4096</v>
      </c>
      <c r="K396" s="8">
        <v>-2</v>
      </c>
      <c r="L396" s="8">
        <v>7773</v>
      </c>
      <c r="M396" s="8">
        <v>-1843</v>
      </c>
      <c r="N396" s="8">
        <v>1248</v>
      </c>
    </row>
    <row r="397" spans="1:14" x14ac:dyDescent="0.25">
      <c r="A397" s="9">
        <v>43140</v>
      </c>
      <c r="B397" s="10">
        <v>0.22916666666666666</v>
      </c>
      <c r="C397" s="8">
        <v>73420</v>
      </c>
      <c r="D397" s="8">
        <v>73000</v>
      </c>
      <c r="E397" s="8">
        <v>72400</v>
      </c>
      <c r="F397" s="8">
        <v>388</v>
      </c>
      <c r="G397" s="8">
        <v>1720</v>
      </c>
      <c r="H397" s="8">
        <v>8733</v>
      </c>
      <c r="I397" s="8">
        <v>56494</v>
      </c>
      <c r="J397" s="8">
        <v>4198</v>
      </c>
      <c r="K397" s="8">
        <v>-2</v>
      </c>
      <c r="L397" s="8">
        <v>8836</v>
      </c>
      <c r="M397" s="8">
        <v>-1666</v>
      </c>
      <c r="N397" s="8">
        <v>1251</v>
      </c>
    </row>
    <row r="398" spans="1:14" x14ac:dyDescent="0.25">
      <c r="A398" s="9">
        <v>43140</v>
      </c>
      <c r="B398" s="10">
        <v>0.25</v>
      </c>
      <c r="C398" s="8">
        <v>75253</v>
      </c>
      <c r="D398" s="8">
        <v>74900</v>
      </c>
      <c r="E398" s="8">
        <v>74400</v>
      </c>
      <c r="F398" s="8">
        <v>387</v>
      </c>
      <c r="G398" s="8">
        <v>1681</v>
      </c>
      <c r="H398" s="8">
        <v>8627</v>
      </c>
      <c r="I398" s="8">
        <v>56467</v>
      </c>
      <c r="J398" s="8">
        <v>4343</v>
      </c>
      <c r="K398" s="8">
        <v>-2</v>
      </c>
      <c r="L398" s="8">
        <v>9138</v>
      </c>
      <c r="M398" s="8">
        <v>-70</v>
      </c>
      <c r="N398" s="8">
        <v>1240</v>
      </c>
    </row>
    <row r="399" spans="1:14" x14ac:dyDescent="0.25">
      <c r="A399" s="9">
        <v>43140</v>
      </c>
      <c r="B399" s="10">
        <v>0.27083333333333331</v>
      </c>
      <c r="C399" s="8">
        <v>79100</v>
      </c>
      <c r="D399" s="8">
        <v>78800</v>
      </c>
      <c r="E399" s="8">
        <v>78500</v>
      </c>
      <c r="F399" s="8">
        <v>401</v>
      </c>
      <c r="G399" s="8">
        <v>1735</v>
      </c>
      <c r="H399" s="8">
        <v>8684</v>
      </c>
      <c r="I399" s="8">
        <v>56813</v>
      </c>
      <c r="J399" s="8">
        <v>4458</v>
      </c>
      <c r="K399" s="8">
        <v>-2</v>
      </c>
      <c r="L399" s="8">
        <v>10147</v>
      </c>
      <c r="M399" s="8">
        <v>-28</v>
      </c>
      <c r="N399" s="8">
        <v>1249</v>
      </c>
    </row>
    <row r="400" spans="1:14" x14ac:dyDescent="0.25">
      <c r="A400" s="9">
        <v>43140</v>
      </c>
      <c r="B400" s="10">
        <v>0.29166666666666669</v>
      </c>
      <c r="C400" s="8">
        <v>82370</v>
      </c>
      <c r="D400" s="8">
        <v>82400</v>
      </c>
      <c r="E400" s="8">
        <v>81500</v>
      </c>
      <c r="F400" s="8">
        <v>405</v>
      </c>
      <c r="G400" s="8">
        <v>1722</v>
      </c>
      <c r="H400" s="8">
        <v>8920</v>
      </c>
      <c r="I400" s="8">
        <v>56771</v>
      </c>
      <c r="J400" s="8">
        <v>4579</v>
      </c>
      <c r="K400" s="8">
        <v>-2</v>
      </c>
      <c r="L400" s="8">
        <v>12846</v>
      </c>
      <c r="M400" s="8">
        <v>-29</v>
      </c>
      <c r="N400" s="8">
        <v>1260</v>
      </c>
    </row>
    <row r="401" spans="1:14" x14ac:dyDescent="0.25">
      <c r="A401" s="9">
        <v>43140</v>
      </c>
      <c r="B401" s="10">
        <v>0.3125</v>
      </c>
      <c r="C401" s="8">
        <v>85469</v>
      </c>
      <c r="D401" s="8">
        <v>85600</v>
      </c>
      <c r="E401" s="8">
        <v>84700</v>
      </c>
      <c r="F401" s="8">
        <v>406</v>
      </c>
      <c r="G401" s="8">
        <v>1713</v>
      </c>
      <c r="H401" s="8">
        <v>8962</v>
      </c>
      <c r="I401" s="8">
        <v>56669</v>
      </c>
      <c r="J401" s="8">
        <v>4829</v>
      </c>
      <c r="K401" s="8">
        <v>-2</v>
      </c>
      <c r="L401" s="8">
        <v>13988</v>
      </c>
      <c r="M401" s="8">
        <v>-29</v>
      </c>
      <c r="N401" s="8">
        <v>1251</v>
      </c>
    </row>
    <row r="402" spans="1:14" x14ac:dyDescent="0.25">
      <c r="A402" s="9">
        <v>43140</v>
      </c>
      <c r="B402" s="10">
        <v>0.33333333333333331</v>
      </c>
      <c r="C402" s="8">
        <v>86703</v>
      </c>
      <c r="D402" s="8">
        <v>86500</v>
      </c>
      <c r="E402" s="8">
        <v>85600</v>
      </c>
      <c r="F402" s="8">
        <v>428</v>
      </c>
      <c r="G402" s="8">
        <v>1716</v>
      </c>
      <c r="H402" s="8">
        <v>9082</v>
      </c>
      <c r="I402" s="8">
        <v>56657</v>
      </c>
      <c r="J402" s="8">
        <v>5000</v>
      </c>
      <c r="K402" s="8">
        <v>1</v>
      </c>
      <c r="L402" s="8">
        <v>14600</v>
      </c>
      <c r="M402" s="8">
        <v>-29</v>
      </c>
      <c r="N402" s="8">
        <v>1248</v>
      </c>
    </row>
    <row r="403" spans="1:14" x14ac:dyDescent="0.25">
      <c r="A403" s="9">
        <v>43140</v>
      </c>
      <c r="B403" s="10">
        <v>0.35416666666666669</v>
      </c>
      <c r="C403" s="8">
        <v>86704</v>
      </c>
      <c r="D403" s="8">
        <v>86400</v>
      </c>
      <c r="E403" s="8">
        <v>85600</v>
      </c>
      <c r="F403" s="8">
        <v>545</v>
      </c>
      <c r="G403" s="8">
        <v>1663</v>
      </c>
      <c r="H403" s="8">
        <v>9045</v>
      </c>
      <c r="I403" s="8">
        <v>56566</v>
      </c>
      <c r="J403" s="8">
        <v>5054</v>
      </c>
      <c r="K403" s="8">
        <v>97</v>
      </c>
      <c r="L403" s="8">
        <v>14129</v>
      </c>
      <c r="M403" s="8">
        <v>-29</v>
      </c>
      <c r="N403" s="8">
        <v>1234</v>
      </c>
    </row>
    <row r="404" spans="1:14" x14ac:dyDescent="0.25">
      <c r="A404" s="9">
        <v>43140</v>
      </c>
      <c r="B404" s="10">
        <v>0.375</v>
      </c>
      <c r="C404" s="8">
        <v>87372</v>
      </c>
      <c r="D404" s="8">
        <v>86700</v>
      </c>
      <c r="E404" s="8">
        <v>86300</v>
      </c>
      <c r="F404" s="8">
        <v>547</v>
      </c>
      <c r="G404" s="8">
        <v>1665</v>
      </c>
      <c r="H404" s="8">
        <v>9100</v>
      </c>
      <c r="I404" s="8">
        <v>56668</v>
      </c>
      <c r="J404" s="8">
        <v>5185</v>
      </c>
      <c r="K404" s="8">
        <v>386</v>
      </c>
      <c r="L404" s="8">
        <v>14263</v>
      </c>
      <c r="M404" s="8">
        <v>-29</v>
      </c>
      <c r="N404" s="8">
        <v>1234</v>
      </c>
    </row>
    <row r="405" spans="1:14" x14ac:dyDescent="0.25">
      <c r="A405" s="9">
        <v>43140</v>
      </c>
      <c r="B405" s="10">
        <v>0.39583333333333331</v>
      </c>
      <c r="C405" s="8">
        <v>87754</v>
      </c>
      <c r="D405" s="8">
        <v>87300</v>
      </c>
      <c r="E405" s="8">
        <v>86900</v>
      </c>
      <c r="F405" s="8">
        <v>549</v>
      </c>
      <c r="G405" s="8">
        <v>1764</v>
      </c>
      <c r="H405" s="8">
        <v>9204</v>
      </c>
      <c r="I405" s="8">
        <v>56775</v>
      </c>
      <c r="J405" s="8">
        <v>5207</v>
      </c>
      <c r="K405" s="8">
        <v>816</v>
      </c>
      <c r="L405" s="8">
        <v>14503</v>
      </c>
      <c r="M405" s="8">
        <v>-29</v>
      </c>
      <c r="N405" s="8">
        <v>1248</v>
      </c>
    </row>
    <row r="406" spans="1:14" x14ac:dyDescent="0.25">
      <c r="A406" s="9">
        <v>43140</v>
      </c>
      <c r="B406" s="10">
        <v>0.41666666666666669</v>
      </c>
      <c r="C406" s="8">
        <v>87533</v>
      </c>
      <c r="D406" s="8">
        <v>86800</v>
      </c>
      <c r="E406" s="8">
        <v>86300</v>
      </c>
      <c r="F406" s="8">
        <v>549</v>
      </c>
      <c r="G406" s="8">
        <v>1763</v>
      </c>
      <c r="H406" s="8">
        <v>9185</v>
      </c>
      <c r="I406" s="8">
        <v>56798</v>
      </c>
      <c r="J406" s="8">
        <v>5285</v>
      </c>
      <c r="K406" s="8">
        <v>1223</v>
      </c>
      <c r="L406" s="8">
        <v>14297</v>
      </c>
      <c r="M406" s="8">
        <v>-30</v>
      </c>
      <c r="N406" s="8">
        <v>1247</v>
      </c>
    </row>
    <row r="407" spans="1:14" x14ac:dyDescent="0.25">
      <c r="A407" s="9">
        <v>43140</v>
      </c>
      <c r="B407" s="10">
        <v>0.4375</v>
      </c>
      <c r="C407" s="8">
        <v>87089</v>
      </c>
      <c r="D407" s="8">
        <v>86300</v>
      </c>
      <c r="E407" s="8">
        <v>86000</v>
      </c>
      <c r="F407" s="8">
        <v>505</v>
      </c>
      <c r="G407" s="8">
        <v>1758</v>
      </c>
      <c r="H407" s="8">
        <v>9130</v>
      </c>
      <c r="I407" s="8">
        <v>56791</v>
      </c>
      <c r="J407" s="8">
        <v>5336</v>
      </c>
      <c r="K407" s="8">
        <v>1580</v>
      </c>
      <c r="L407" s="8">
        <v>14469</v>
      </c>
      <c r="M407" s="8">
        <v>-28</v>
      </c>
      <c r="N407" s="8">
        <v>1235</v>
      </c>
    </row>
    <row r="408" spans="1:14" x14ac:dyDescent="0.25">
      <c r="A408" s="9">
        <v>43140</v>
      </c>
      <c r="B408" s="10">
        <v>0.45833333333333331</v>
      </c>
      <c r="C408" s="8">
        <v>86693</v>
      </c>
      <c r="D408" s="8">
        <v>85900</v>
      </c>
      <c r="E408" s="8">
        <v>85800</v>
      </c>
      <c r="F408" s="8">
        <v>406</v>
      </c>
      <c r="G408" s="8">
        <v>1712</v>
      </c>
      <c r="H408" s="8">
        <v>9101</v>
      </c>
      <c r="I408" s="8">
        <v>56793</v>
      </c>
      <c r="J408" s="8">
        <v>5306</v>
      </c>
      <c r="K408" s="8">
        <v>1817</v>
      </c>
      <c r="L408" s="8">
        <v>14144</v>
      </c>
      <c r="M408" s="8">
        <v>-29</v>
      </c>
      <c r="N408" s="8">
        <v>1237</v>
      </c>
    </row>
    <row r="409" spans="1:14" x14ac:dyDescent="0.25">
      <c r="A409" s="9">
        <v>43140</v>
      </c>
      <c r="B409" s="10">
        <v>0.47916666666666669</v>
      </c>
      <c r="C409" s="8">
        <v>86626</v>
      </c>
      <c r="D409" s="8">
        <v>85800</v>
      </c>
      <c r="E409" s="8">
        <v>85700</v>
      </c>
      <c r="F409" s="8">
        <v>407</v>
      </c>
      <c r="G409" s="8">
        <v>1719</v>
      </c>
      <c r="H409" s="8">
        <v>9109</v>
      </c>
      <c r="I409" s="8">
        <v>56791</v>
      </c>
      <c r="J409" s="8">
        <v>5296</v>
      </c>
      <c r="K409" s="8">
        <v>2083</v>
      </c>
      <c r="L409" s="8">
        <v>13966</v>
      </c>
      <c r="M409" s="8">
        <v>-29</v>
      </c>
      <c r="N409" s="8">
        <v>1223</v>
      </c>
    </row>
    <row r="410" spans="1:14" x14ac:dyDescent="0.25">
      <c r="A410" s="9">
        <v>43140</v>
      </c>
      <c r="B410" s="10">
        <v>0.5</v>
      </c>
      <c r="C410" s="8">
        <v>86510</v>
      </c>
      <c r="D410" s="8">
        <v>86000</v>
      </c>
      <c r="E410" s="8">
        <v>85800</v>
      </c>
      <c r="F410" s="8">
        <v>403</v>
      </c>
      <c r="G410" s="8">
        <v>1733</v>
      </c>
      <c r="H410" s="8">
        <v>9105</v>
      </c>
      <c r="I410" s="8">
        <v>56806</v>
      </c>
      <c r="J410" s="8">
        <v>5262</v>
      </c>
      <c r="K410" s="8">
        <v>2360</v>
      </c>
      <c r="L410" s="8">
        <v>13512</v>
      </c>
      <c r="M410" s="8">
        <v>-29</v>
      </c>
      <c r="N410" s="8">
        <v>1243</v>
      </c>
    </row>
    <row r="411" spans="1:14" x14ac:dyDescent="0.25">
      <c r="A411" s="9">
        <v>43140</v>
      </c>
      <c r="B411" s="10">
        <v>0.52083333333333337</v>
      </c>
      <c r="C411" s="8">
        <v>85707</v>
      </c>
      <c r="D411" s="8">
        <v>84900</v>
      </c>
      <c r="E411" s="8">
        <v>84700</v>
      </c>
      <c r="F411" s="8">
        <v>400</v>
      </c>
      <c r="G411" s="8">
        <v>1713</v>
      </c>
      <c r="H411" s="8">
        <v>9121</v>
      </c>
      <c r="I411" s="8">
        <v>56795</v>
      </c>
      <c r="J411" s="8">
        <v>5103</v>
      </c>
      <c r="K411" s="8">
        <v>2528</v>
      </c>
      <c r="L411" s="8">
        <v>12875</v>
      </c>
      <c r="M411" s="8">
        <v>-29</v>
      </c>
      <c r="N411" s="8">
        <v>1237</v>
      </c>
    </row>
    <row r="412" spans="1:14" x14ac:dyDescent="0.25">
      <c r="A412" s="9">
        <v>43140</v>
      </c>
      <c r="B412" s="10">
        <v>0.54166666666666663</v>
      </c>
      <c r="C412" s="8">
        <v>85486</v>
      </c>
      <c r="D412" s="8">
        <v>85900</v>
      </c>
      <c r="E412" s="8">
        <v>85600</v>
      </c>
      <c r="F412" s="8">
        <v>402</v>
      </c>
      <c r="G412" s="8">
        <v>1707</v>
      </c>
      <c r="H412" s="8">
        <v>9042</v>
      </c>
      <c r="I412" s="8">
        <v>56786</v>
      </c>
      <c r="J412" s="8">
        <v>4759</v>
      </c>
      <c r="K412" s="8">
        <v>2491</v>
      </c>
      <c r="L412" s="8">
        <v>12741</v>
      </c>
      <c r="M412" s="8">
        <v>-29</v>
      </c>
      <c r="N412" s="8">
        <v>1224</v>
      </c>
    </row>
    <row r="413" spans="1:14" x14ac:dyDescent="0.25">
      <c r="A413" s="9">
        <v>43140</v>
      </c>
      <c r="B413" s="10">
        <v>0.5625</v>
      </c>
      <c r="C413" s="8">
        <v>83958</v>
      </c>
      <c r="D413" s="8">
        <v>83200</v>
      </c>
      <c r="E413" s="8">
        <v>82800</v>
      </c>
      <c r="F413" s="8">
        <v>403</v>
      </c>
      <c r="G413" s="8">
        <v>1768</v>
      </c>
      <c r="H413" s="8">
        <v>9102</v>
      </c>
      <c r="I413" s="8">
        <v>56771</v>
      </c>
      <c r="J413" s="8">
        <v>4471</v>
      </c>
      <c r="K413" s="8">
        <v>2412</v>
      </c>
      <c r="L413" s="8">
        <v>12684</v>
      </c>
      <c r="M413" s="8">
        <v>-44</v>
      </c>
      <c r="N413" s="8">
        <v>1229</v>
      </c>
    </row>
    <row r="414" spans="1:14" x14ac:dyDescent="0.25">
      <c r="A414" s="9">
        <v>43140</v>
      </c>
      <c r="B414" s="10">
        <v>0.58333333333333337</v>
      </c>
      <c r="C414" s="8">
        <v>82793</v>
      </c>
      <c r="D414" s="8">
        <v>82100</v>
      </c>
      <c r="E414" s="8">
        <v>81700</v>
      </c>
      <c r="F414" s="8">
        <v>404</v>
      </c>
      <c r="G414" s="8">
        <v>1738</v>
      </c>
      <c r="H414" s="8">
        <v>9028</v>
      </c>
      <c r="I414" s="8">
        <v>56772</v>
      </c>
      <c r="J414" s="8">
        <v>4223</v>
      </c>
      <c r="K414" s="8">
        <v>2341</v>
      </c>
      <c r="L414" s="8">
        <v>12038</v>
      </c>
      <c r="M414" s="8">
        <v>-51</v>
      </c>
      <c r="N414" s="8">
        <v>1225</v>
      </c>
    </row>
    <row r="415" spans="1:14" x14ac:dyDescent="0.25">
      <c r="A415" s="9">
        <v>43140</v>
      </c>
      <c r="B415" s="10">
        <v>0.60416666666666663</v>
      </c>
      <c r="C415" s="8">
        <v>81960</v>
      </c>
      <c r="D415" s="8">
        <v>81500</v>
      </c>
      <c r="E415" s="8">
        <v>81000</v>
      </c>
      <c r="F415" s="8">
        <v>406</v>
      </c>
      <c r="G415" s="8">
        <v>1758</v>
      </c>
      <c r="H415" s="8">
        <v>9069</v>
      </c>
      <c r="I415" s="8">
        <v>56697</v>
      </c>
      <c r="J415" s="8">
        <v>4060</v>
      </c>
      <c r="K415" s="8">
        <v>2054</v>
      </c>
      <c r="L415" s="8">
        <v>12568</v>
      </c>
      <c r="M415" s="8">
        <v>-54</v>
      </c>
      <c r="N415" s="8">
        <v>1222</v>
      </c>
    </row>
    <row r="416" spans="1:14" x14ac:dyDescent="0.25">
      <c r="A416" s="9">
        <v>43140</v>
      </c>
      <c r="B416" s="10">
        <v>0.625</v>
      </c>
      <c r="C416" s="8">
        <v>80369</v>
      </c>
      <c r="D416" s="8">
        <v>79100</v>
      </c>
      <c r="E416" s="8">
        <v>78500</v>
      </c>
      <c r="F416" s="8">
        <v>408</v>
      </c>
      <c r="G416" s="8">
        <v>1739</v>
      </c>
      <c r="H416" s="8">
        <v>8979</v>
      </c>
      <c r="I416" s="8">
        <v>56478</v>
      </c>
      <c r="J416" s="8">
        <v>3900</v>
      </c>
      <c r="K416" s="8">
        <v>1869</v>
      </c>
      <c r="L416" s="8">
        <v>11683</v>
      </c>
      <c r="M416" s="8">
        <v>-59</v>
      </c>
      <c r="N416" s="8">
        <v>1233</v>
      </c>
    </row>
    <row r="417" spans="1:14" x14ac:dyDescent="0.25">
      <c r="A417" s="9">
        <v>43140</v>
      </c>
      <c r="B417" s="10">
        <v>0.64583333333333337</v>
      </c>
      <c r="C417" s="8">
        <v>79506</v>
      </c>
      <c r="D417" s="8">
        <v>78300</v>
      </c>
      <c r="E417" s="8">
        <v>77600</v>
      </c>
      <c r="F417" s="8">
        <v>406</v>
      </c>
      <c r="G417" s="8">
        <v>1732</v>
      </c>
      <c r="H417" s="8">
        <v>8911</v>
      </c>
      <c r="I417" s="8">
        <v>56409</v>
      </c>
      <c r="J417" s="8">
        <v>3848</v>
      </c>
      <c r="K417" s="8">
        <v>1592</v>
      </c>
      <c r="L417" s="8">
        <v>11298</v>
      </c>
      <c r="M417" s="8">
        <v>-59</v>
      </c>
      <c r="N417" s="8">
        <v>1236</v>
      </c>
    </row>
    <row r="418" spans="1:14" x14ac:dyDescent="0.25">
      <c r="A418" s="9">
        <v>43140</v>
      </c>
      <c r="B418" s="10">
        <v>0.66666666666666663</v>
      </c>
      <c r="C418" s="8">
        <v>78395</v>
      </c>
      <c r="D418" s="8">
        <v>77200</v>
      </c>
      <c r="E418" s="8">
        <v>76500</v>
      </c>
      <c r="F418" s="8">
        <v>408</v>
      </c>
      <c r="G418" s="8">
        <v>1728</v>
      </c>
      <c r="H418" s="8">
        <v>8903</v>
      </c>
      <c r="I418" s="8">
        <v>56386</v>
      </c>
      <c r="J418" s="8">
        <v>3677</v>
      </c>
      <c r="K418" s="8">
        <v>1234</v>
      </c>
      <c r="L418" s="8">
        <v>10993</v>
      </c>
      <c r="M418" s="8">
        <v>-29</v>
      </c>
      <c r="N418" s="8">
        <v>1226</v>
      </c>
    </row>
    <row r="419" spans="1:14" x14ac:dyDescent="0.25">
      <c r="A419" s="9">
        <v>43140</v>
      </c>
      <c r="B419" s="10">
        <v>0.6875</v>
      </c>
      <c r="C419" s="8">
        <v>77795</v>
      </c>
      <c r="D419" s="8">
        <v>76300</v>
      </c>
      <c r="E419" s="8">
        <v>75500</v>
      </c>
      <c r="F419" s="8">
        <v>407</v>
      </c>
      <c r="G419" s="8">
        <v>1701</v>
      </c>
      <c r="H419" s="8">
        <v>8928</v>
      </c>
      <c r="I419" s="8">
        <v>56568</v>
      </c>
      <c r="J419" s="8">
        <v>3502</v>
      </c>
      <c r="K419" s="8">
        <v>965</v>
      </c>
      <c r="L419" s="8">
        <v>10800</v>
      </c>
      <c r="M419" s="8">
        <v>-28</v>
      </c>
      <c r="N419" s="8">
        <v>1234</v>
      </c>
    </row>
    <row r="420" spans="1:14" x14ac:dyDescent="0.25">
      <c r="A420" s="9">
        <v>43140</v>
      </c>
      <c r="B420" s="10">
        <v>0.70833333333333337</v>
      </c>
      <c r="C420" s="8">
        <v>77413</v>
      </c>
      <c r="D420" s="8">
        <v>76400</v>
      </c>
      <c r="E420" s="8">
        <v>75600</v>
      </c>
      <c r="F420" s="8">
        <v>399</v>
      </c>
      <c r="G420" s="8">
        <v>1679</v>
      </c>
      <c r="H420" s="8">
        <v>8853</v>
      </c>
      <c r="I420" s="8">
        <v>56631</v>
      </c>
      <c r="J420" s="8">
        <v>3301</v>
      </c>
      <c r="K420" s="8">
        <v>588</v>
      </c>
      <c r="L420" s="8">
        <v>10904</v>
      </c>
      <c r="M420" s="8">
        <v>-29</v>
      </c>
      <c r="N420" s="8">
        <v>1236</v>
      </c>
    </row>
    <row r="421" spans="1:14" x14ac:dyDescent="0.25">
      <c r="A421" s="9">
        <v>43140</v>
      </c>
      <c r="B421" s="10">
        <v>0.72916666666666663</v>
      </c>
      <c r="C421" s="8">
        <v>78070</v>
      </c>
      <c r="D421" s="8">
        <v>77600</v>
      </c>
      <c r="E421" s="8">
        <v>76900</v>
      </c>
      <c r="F421" s="8">
        <v>394</v>
      </c>
      <c r="G421" s="8">
        <v>1541</v>
      </c>
      <c r="H421" s="8">
        <v>8666</v>
      </c>
      <c r="I421" s="8">
        <v>56647</v>
      </c>
      <c r="J421" s="8">
        <v>3283</v>
      </c>
      <c r="K421" s="8">
        <v>237</v>
      </c>
      <c r="L421" s="8">
        <v>10301</v>
      </c>
      <c r="M421" s="8">
        <v>-29</v>
      </c>
      <c r="N421" s="8">
        <v>1241</v>
      </c>
    </row>
    <row r="422" spans="1:14" x14ac:dyDescent="0.25">
      <c r="A422" s="9">
        <v>43140</v>
      </c>
      <c r="B422" s="10">
        <v>0.75</v>
      </c>
      <c r="C422" s="8">
        <v>79762</v>
      </c>
      <c r="D422" s="8">
        <v>80000</v>
      </c>
      <c r="E422" s="8">
        <v>79300</v>
      </c>
      <c r="F422" s="8">
        <v>439</v>
      </c>
      <c r="G422" s="8">
        <v>1598</v>
      </c>
      <c r="H422" s="8">
        <v>8979</v>
      </c>
      <c r="I422" s="8">
        <v>56769</v>
      </c>
      <c r="J422" s="8">
        <v>3366</v>
      </c>
      <c r="K422" s="8">
        <v>44</v>
      </c>
      <c r="L422" s="8">
        <v>11976</v>
      </c>
      <c r="M422" s="8">
        <v>-31</v>
      </c>
      <c r="N422" s="8">
        <v>1248</v>
      </c>
    </row>
    <row r="423" spans="1:14" x14ac:dyDescent="0.25">
      <c r="A423" s="9">
        <v>43140</v>
      </c>
      <c r="B423" s="10">
        <v>0.77083333333333337</v>
      </c>
      <c r="C423" s="8">
        <v>83179</v>
      </c>
      <c r="D423" s="8">
        <v>83300</v>
      </c>
      <c r="E423" s="8">
        <v>82700</v>
      </c>
      <c r="F423" s="8">
        <v>834</v>
      </c>
      <c r="G423" s="8">
        <v>1608</v>
      </c>
      <c r="H423" s="8">
        <v>9075</v>
      </c>
      <c r="I423" s="8">
        <v>56860</v>
      </c>
      <c r="J423" s="8">
        <v>3325</v>
      </c>
      <c r="K423" s="8">
        <v>-2</v>
      </c>
      <c r="L423" s="8">
        <v>13530</v>
      </c>
      <c r="M423" s="8">
        <v>-29</v>
      </c>
      <c r="N423" s="8">
        <v>1251</v>
      </c>
    </row>
    <row r="424" spans="1:14" x14ac:dyDescent="0.25">
      <c r="A424" s="9">
        <v>43140</v>
      </c>
      <c r="B424" s="10">
        <v>0.79166666666666663</v>
      </c>
      <c r="C424" s="8">
        <v>85617</v>
      </c>
      <c r="D424" s="8">
        <v>85100</v>
      </c>
      <c r="E424" s="8">
        <v>84500</v>
      </c>
      <c r="F424" s="8">
        <v>1006</v>
      </c>
      <c r="G424" s="8">
        <v>1642</v>
      </c>
      <c r="H424" s="8">
        <v>9055</v>
      </c>
      <c r="I424" s="8">
        <v>56849</v>
      </c>
      <c r="J424" s="8">
        <v>3411</v>
      </c>
      <c r="K424" s="8">
        <v>-2</v>
      </c>
      <c r="L424" s="8">
        <v>15833</v>
      </c>
      <c r="M424" s="8">
        <v>-29</v>
      </c>
      <c r="N424" s="8">
        <v>1261</v>
      </c>
    </row>
    <row r="425" spans="1:14" x14ac:dyDescent="0.25">
      <c r="A425" s="9">
        <v>43140</v>
      </c>
      <c r="B425" s="10">
        <v>0.8125</v>
      </c>
      <c r="C425" s="8">
        <v>85195</v>
      </c>
      <c r="D425" s="8">
        <v>84500</v>
      </c>
      <c r="E425" s="8">
        <v>83900</v>
      </c>
      <c r="F425" s="8">
        <v>1006</v>
      </c>
      <c r="G425" s="8">
        <v>1672</v>
      </c>
      <c r="H425" s="8">
        <v>9013</v>
      </c>
      <c r="I425" s="8">
        <v>56860</v>
      </c>
      <c r="J425" s="8">
        <v>3320</v>
      </c>
      <c r="K425" s="8">
        <v>-2</v>
      </c>
      <c r="L425" s="8">
        <v>15498</v>
      </c>
      <c r="M425" s="8">
        <v>-29</v>
      </c>
      <c r="N425" s="8">
        <v>1250</v>
      </c>
    </row>
    <row r="426" spans="1:14" x14ac:dyDescent="0.25">
      <c r="A426" s="9">
        <v>43140</v>
      </c>
      <c r="B426" s="10">
        <v>0.83333333333333337</v>
      </c>
      <c r="C426" s="8">
        <v>83469</v>
      </c>
      <c r="D426" s="8">
        <v>83000</v>
      </c>
      <c r="E426" s="8">
        <v>82400</v>
      </c>
      <c r="F426" s="8">
        <v>693</v>
      </c>
      <c r="G426" s="8">
        <v>1615</v>
      </c>
      <c r="H426" s="8">
        <v>8892</v>
      </c>
      <c r="I426" s="8">
        <v>56841</v>
      </c>
      <c r="J426" s="8">
        <v>3429</v>
      </c>
      <c r="K426" s="8">
        <v>-2</v>
      </c>
      <c r="L426" s="8">
        <v>14341</v>
      </c>
      <c r="M426" s="8">
        <v>-29</v>
      </c>
      <c r="N426" s="8">
        <v>1262</v>
      </c>
    </row>
    <row r="427" spans="1:14" x14ac:dyDescent="0.25">
      <c r="A427" s="9">
        <v>43140</v>
      </c>
      <c r="B427" s="10">
        <v>0.85416666666666663</v>
      </c>
      <c r="C427" s="8">
        <v>81368</v>
      </c>
      <c r="D427" s="8">
        <v>80600</v>
      </c>
      <c r="E427" s="8">
        <v>80000</v>
      </c>
      <c r="F427" s="8">
        <v>483</v>
      </c>
      <c r="G427" s="8">
        <v>1719</v>
      </c>
      <c r="H427" s="8">
        <v>8953</v>
      </c>
      <c r="I427" s="8">
        <v>56951</v>
      </c>
      <c r="J427" s="8">
        <v>3649</v>
      </c>
      <c r="K427" s="8">
        <v>-2</v>
      </c>
      <c r="L427" s="8">
        <v>13398</v>
      </c>
      <c r="M427" s="8">
        <v>-29</v>
      </c>
      <c r="N427" s="8">
        <v>1250</v>
      </c>
    </row>
    <row r="428" spans="1:14" x14ac:dyDescent="0.25">
      <c r="A428" s="9">
        <v>43140</v>
      </c>
      <c r="B428" s="10">
        <v>0.875</v>
      </c>
      <c r="C428" s="8">
        <v>79091</v>
      </c>
      <c r="D428" s="8">
        <v>78400</v>
      </c>
      <c r="E428" s="8">
        <v>77900</v>
      </c>
      <c r="F428" s="8">
        <v>383</v>
      </c>
      <c r="G428" s="8">
        <v>1651</v>
      </c>
      <c r="H428" s="8">
        <v>8874</v>
      </c>
      <c r="I428" s="8">
        <v>56866</v>
      </c>
      <c r="J428" s="8">
        <v>3650</v>
      </c>
      <c r="K428" s="8">
        <v>-2</v>
      </c>
      <c r="L428" s="8">
        <v>11833</v>
      </c>
      <c r="M428" s="8">
        <v>-29</v>
      </c>
      <c r="N428" s="8">
        <v>1235</v>
      </c>
    </row>
    <row r="429" spans="1:14" x14ac:dyDescent="0.25">
      <c r="A429" s="9">
        <v>43140</v>
      </c>
      <c r="B429" s="10">
        <v>0.89583333333333337</v>
      </c>
      <c r="C429" s="8">
        <v>77432</v>
      </c>
      <c r="D429" s="8">
        <v>76700</v>
      </c>
      <c r="E429" s="8">
        <v>76200</v>
      </c>
      <c r="F429" s="8">
        <v>385</v>
      </c>
      <c r="G429" s="8">
        <v>1768</v>
      </c>
      <c r="H429" s="8">
        <v>8894</v>
      </c>
      <c r="I429" s="8">
        <v>57035</v>
      </c>
      <c r="J429" s="8">
        <v>3847</v>
      </c>
      <c r="K429" s="8">
        <v>-2</v>
      </c>
      <c r="L429" s="8">
        <v>11478</v>
      </c>
      <c r="M429" s="8">
        <v>-606</v>
      </c>
      <c r="N429" s="8">
        <v>1233</v>
      </c>
    </row>
    <row r="430" spans="1:14" x14ac:dyDescent="0.25">
      <c r="A430" s="9">
        <v>43140</v>
      </c>
      <c r="B430" s="10">
        <v>0.91666666666666663</v>
      </c>
      <c r="C430" s="8">
        <v>76094</v>
      </c>
      <c r="D430" s="8">
        <v>75600</v>
      </c>
      <c r="E430" s="8">
        <v>75100</v>
      </c>
      <c r="F430" s="8">
        <v>383</v>
      </c>
      <c r="G430" s="8">
        <v>1743</v>
      </c>
      <c r="H430" s="8">
        <v>8801</v>
      </c>
      <c r="I430" s="8">
        <v>56913</v>
      </c>
      <c r="J430" s="8">
        <v>3987</v>
      </c>
      <c r="K430" s="8">
        <v>-2</v>
      </c>
      <c r="L430" s="8">
        <v>10170</v>
      </c>
      <c r="M430" s="8">
        <v>-885</v>
      </c>
      <c r="N430" s="8">
        <v>1241</v>
      </c>
    </row>
    <row r="431" spans="1:14" x14ac:dyDescent="0.25">
      <c r="A431" s="9">
        <v>43140</v>
      </c>
      <c r="B431" s="10">
        <v>0.9375</v>
      </c>
      <c r="C431" s="8">
        <v>76608</v>
      </c>
      <c r="D431" s="8">
        <v>76500</v>
      </c>
      <c r="E431" s="8">
        <v>76000</v>
      </c>
      <c r="F431" s="8">
        <v>382</v>
      </c>
      <c r="G431" s="8">
        <v>1687</v>
      </c>
      <c r="H431" s="8">
        <v>8387</v>
      </c>
      <c r="I431" s="8">
        <v>56734</v>
      </c>
      <c r="J431" s="8">
        <v>3978</v>
      </c>
      <c r="K431" s="8">
        <v>-2</v>
      </c>
      <c r="L431" s="8">
        <v>9019</v>
      </c>
      <c r="M431" s="8">
        <v>-872</v>
      </c>
      <c r="N431" s="8">
        <v>1249</v>
      </c>
    </row>
    <row r="432" spans="1:14" x14ac:dyDescent="0.25">
      <c r="A432" s="9">
        <v>43140</v>
      </c>
      <c r="B432" s="10">
        <v>0.95833333333333337</v>
      </c>
      <c r="C432" s="8">
        <v>79193</v>
      </c>
      <c r="D432" s="8">
        <v>79400</v>
      </c>
      <c r="E432" s="8">
        <v>78900</v>
      </c>
      <c r="F432" s="8">
        <v>384</v>
      </c>
      <c r="G432" s="8">
        <v>1767</v>
      </c>
      <c r="H432" s="8">
        <v>8459</v>
      </c>
      <c r="I432" s="8">
        <v>56953</v>
      </c>
      <c r="J432" s="8">
        <v>3958</v>
      </c>
      <c r="K432" s="8">
        <v>-2</v>
      </c>
      <c r="L432" s="8">
        <v>10122</v>
      </c>
      <c r="M432" s="8">
        <v>-28</v>
      </c>
      <c r="N432" s="8">
        <v>1257</v>
      </c>
    </row>
    <row r="433" spans="1:14" x14ac:dyDescent="0.25">
      <c r="A433" s="9">
        <v>43140</v>
      </c>
      <c r="B433" s="10">
        <v>0.97916666666666663</v>
      </c>
      <c r="C433" s="8">
        <v>78361</v>
      </c>
      <c r="D433" s="8">
        <v>79000</v>
      </c>
      <c r="E433" s="8">
        <v>78500</v>
      </c>
      <c r="F433" s="8">
        <v>384</v>
      </c>
      <c r="G433" s="8">
        <v>1706</v>
      </c>
      <c r="H433" s="8">
        <v>8560</v>
      </c>
      <c r="I433" s="8">
        <v>56873</v>
      </c>
      <c r="J433" s="8">
        <v>3840</v>
      </c>
      <c r="K433" s="8">
        <v>-2</v>
      </c>
      <c r="L433" s="8">
        <v>9592</v>
      </c>
      <c r="M433" s="8">
        <v>-28</v>
      </c>
      <c r="N433" s="8">
        <v>1256</v>
      </c>
    </row>
    <row r="434" spans="1:14" x14ac:dyDescent="0.25">
      <c r="A434" s="9">
        <v>43141</v>
      </c>
      <c r="B434" s="10">
        <v>0</v>
      </c>
      <c r="C434" s="8">
        <v>78210</v>
      </c>
      <c r="D434" s="8">
        <v>77200</v>
      </c>
      <c r="E434" s="8">
        <v>77000</v>
      </c>
      <c r="F434" s="8">
        <v>383</v>
      </c>
      <c r="G434" s="8">
        <v>1694</v>
      </c>
      <c r="H434" s="8">
        <v>8477</v>
      </c>
      <c r="I434" s="8">
        <v>56859</v>
      </c>
      <c r="J434" s="8">
        <v>3757</v>
      </c>
      <c r="K434" s="8">
        <v>-2</v>
      </c>
      <c r="L434" s="8">
        <v>9603</v>
      </c>
      <c r="M434" s="8">
        <v>-30</v>
      </c>
      <c r="N434" s="8">
        <v>1259</v>
      </c>
    </row>
    <row r="435" spans="1:14" x14ac:dyDescent="0.25">
      <c r="A435" s="9">
        <v>43141</v>
      </c>
      <c r="B435" s="10">
        <v>2.0833333333333332E-2</v>
      </c>
      <c r="C435" s="8">
        <v>76278</v>
      </c>
      <c r="D435" s="8">
        <v>75100</v>
      </c>
      <c r="E435" s="8">
        <v>74700</v>
      </c>
      <c r="F435" s="8">
        <v>384</v>
      </c>
      <c r="G435" s="8">
        <v>1467</v>
      </c>
      <c r="H435" s="8">
        <v>7215</v>
      </c>
      <c r="I435" s="8">
        <v>56899</v>
      </c>
      <c r="J435" s="8">
        <v>3745</v>
      </c>
      <c r="K435" s="8">
        <v>-2</v>
      </c>
      <c r="L435" s="8">
        <v>10155</v>
      </c>
      <c r="M435" s="8">
        <v>-259</v>
      </c>
      <c r="N435" s="8">
        <v>1260</v>
      </c>
    </row>
    <row r="436" spans="1:14" x14ac:dyDescent="0.25">
      <c r="A436" s="9">
        <v>43141</v>
      </c>
      <c r="B436" s="10">
        <v>4.1666666666666664E-2</v>
      </c>
      <c r="C436" s="8">
        <v>73355</v>
      </c>
      <c r="D436" s="8">
        <v>72500</v>
      </c>
      <c r="E436" s="8">
        <v>72100</v>
      </c>
      <c r="F436" s="8">
        <v>385</v>
      </c>
      <c r="G436" s="8">
        <v>1036</v>
      </c>
      <c r="H436" s="8">
        <v>6813</v>
      </c>
      <c r="I436" s="8">
        <v>56669</v>
      </c>
      <c r="J436" s="8">
        <v>3594</v>
      </c>
      <c r="K436" s="8">
        <v>-2</v>
      </c>
      <c r="L436" s="8">
        <v>9258</v>
      </c>
      <c r="M436" s="8">
        <v>-848</v>
      </c>
      <c r="N436" s="8">
        <v>1276</v>
      </c>
    </row>
    <row r="437" spans="1:14" x14ac:dyDescent="0.25">
      <c r="A437" s="9">
        <v>43141</v>
      </c>
      <c r="B437" s="10">
        <v>6.25E-2</v>
      </c>
      <c r="C437" s="8">
        <v>73621</v>
      </c>
      <c r="D437" s="8">
        <v>73800</v>
      </c>
      <c r="E437" s="8">
        <v>73300</v>
      </c>
      <c r="F437" s="8">
        <v>381</v>
      </c>
      <c r="G437" s="8">
        <v>988</v>
      </c>
      <c r="H437" s="8">
        <v>6388</v>
      </c>
      <c r="I437" s="8">
        <v>56837</v>
      </c>
      <c r="J437" s="8">
        <v>3543</v>
      </c>
      <c r="K437" s="8">
        <v>-2</v>
      </c>
      <c r="L437" s="8">
        <v>9389</v>
      </c>
      <c r="M437" s="8">
        <v>-1218</v>
      </c>
      <c r="N437" s="8">
        <v>1268</v>
      </c>
    </row>
    <row r="438" spans="1:14" x14ac:dyDescent="0.25">
      <c r="A438" s="9">
        <v>43141</v>
      </c>
      <c r="B438" s="10">
        <v>8.3333333333333329E-2</v>
      </c>
      <c r="C438" s="8">
        <v>72813</v>
      </c>
      <c r="D438" s="8">
        <v>73100</v>
      </c>
      <c r="E438" s="8">
        <v>72900</v>
      </c>
      <c r="F438" s="8">
        <v>382</v>
      </c>
      <c r="G438" s="8">
        <v>971</v>
      </c>
      <c r="H438" s="8">
        <v>5995</v>
      </c>
      <c r="I438" s="8">
        <v>56739</v>
      </c>
      <c r="J438" s="8">
        <v>3394</v>
      </c>
      <c r="K438" s="8">
        <v>-2</v>
      </c>
      <c r="L438" s="8">
        <v>9118</v>
      </c>
      <c r="M438" s="8">
        <v>-1219</v>
      </c>
      <c r="N438" s="8">
        <v>1247</v>
      </c>
    </row>
    <row r="439" spans="1:14" x14ac:dyDescent="0.25">
      <c r="A439" s="9">
        <v>43141</v>
      </c>
      <c r="B439" s="10">
        <v>0.10416666666666667</v>
      </c>
      <c r="C439" s="8">
        <v>72055</v>
      </c>
      <c r="D439" s="8">
        <v>71300</v>
      </c>
      <c r="E439" s="8">
        <v>70600</v>
      </c>
      <c r="F439" s="8">
        <v>381</v>
      </c>
      <c r="G439" s="8">
        <v>982</v>
      </c>
      <c r="H439" s="8">
        <v>6096</v>
      </c>
      <c r="I439" s="8">
        <v>56268</v>
      </c>
      <c r="J439" s="8">
        <v>3375</v>
      </c>
      <c r="K439" s="8">
        <v>-2</v>
      </c>
      <c r="L439" s="8">
        <v>8850</v>
      </c>
      <c r="M439" s="8">
        <v>-1774</v>
      </c>
      <c r="N439" s="8">
        <v>1222</v>
      </c>
    </row>
    <row r="440" spans="1:14" x14ac:dyDescent="0.25">
      <c r="A440" s="9">
        <v>43141</v>
      </c>
      <c r="B440" s="10">
        <v>0.125</v>
      </c>
      <c r="C440" s="8">
        <v>70120</v>
      </c>
      <c r="D440" s="8">
        <v>69400</v>
      </c>
      <c r="E440" s="8">
        <v>68900</v>
      </c>
      <c r="F440" s="8">
        <v>382</v>
      </c>
      <c r="G440" s="8">
        <v>956</v>
      </c>
      <c r="H440" s="8">
        <v>5997</v>
      </c>
      <c r="I440" s="8">
        <v>55920</v>
      </c>
      <c r="J440" s="8">
        <v>3322</v>
      </c>
      <c r="K440" s="8">
        <v>-2</v>
      </c>
      <c r="L440" s="8">
        <v>7889</v>
      </c>
      <c r="M440" s="8">
        <v>-2275</v>
      </c>
      <c r="N440" s="8">
        <v>1222</v>
      </c>
    </row>
    <row r="441" spans="1:14" x14ac:dyDescent="0.25">
      <c r="A441" s="9">
        <v>43141</v>
      </c>
      <c r="B441" s="10">
        <v>0.14583333333333334</v>
      </c>
      <c r="C441" s="8">
        <v>68901</v>
      </c>
      <c r="D441" s="8">
        <v>68300</v>
      </c>
      <c r="E441" s="8">
        <v>67900</v>
      </c>
      <c r="F441" s="8">
        <v>382</v>
      </c>
      <c r="G441" s="8">
        <v>965</v>
      </c>
      <c r="H441" s="8">
        <v>5876</v>
      </c>
      <c r="I441" s="8">
        <v>55945</v>
      </c>
      <c r="J441" s="8">
        <v>3281</v>
      </c>
      <c r="K441" s="8">
        <v>-2</v>
      </c>
      <c r="L441" s="8">
        <v>6798</v>
      </c>
      <c r="M441" s="8">
        <v>-2859</v>
      </c>
      <c r="N441" s="8">
        <v>1231</v>
      </c>
    </row>
    <row r="442" spans="1:14" x14ac:dyDescent="0.25">
      <c r="A442" s="9">
        <v>43141</v>
      </c>
      <c r="B442" s="10">
        <v>0.16666666666666666</v>
      </c>
      <c r="C442" s="8">
        <v>67807</v>
      </c>
      <c r="D442" s="8">
        <v>67200</v>
      </c>
      <c r="E442" s="8">
        <v>67000</v>
      </c>
      <c r="F442" s="8">
        <v>382</v>
      </c>
      <c r="G442" s="8">
        <v>869</v>
      </c>
      <c r="H442" s="8">
        <v>5841</v>
      </c>
      <c r="I442" s="8">
        <v>55781</v>
      </c>
      <c r="J442" s="8">
        <v>3185</v>
      </c>
      <c r="K442" s="8">
        <v>-2</v>
      </c>
      <c r="L442" s="8">
        <v>6206</v>
      </c>
      <c r="M442" s="8">
        <v>-2931</v>
      </c>
      <c r="N442" s="8">
        <v>1230</v>
      </c>
    </row>
    <row r="443" spans="1:14" x14ac:dyDescent="0.25">
      <c r="A443" s="9">
        <v>43141</v>
      </c>
      <c r="B443" s="10">
        <v>0.1875</v>
      </c>
      <c r="C443" s="8">
        <v>67395</v>
      </c>
      <c r="D443" s="8">
        <v>66800</v>
      </c>
      <c r="E443" s="8">
        <v>66100</v>
      </c>
      <c r="F443" s="8">
        <v>381</v>
      </c>
      <c r="G443" s="8">
        <v>768</v>
      </c>
      <c r="H443" s="8">
        <v>5552</v>
      </c>
      <c r="I443" s="8">
        <v>56020</v>
      </c>
      <c r="J443" s="8">
        <v>2887</v>
      </c>
      <c r="K443" s="8">
        <v>-2</v>
      </c>
      <c r="L443" s="8">
        <v>6265</v>
      </c>
      <c r="M443" s="8">
        <v>-3095</v>
      </c>
      <c r="N443" s="8">
        <v>1227</v>
      </c>
    </row>
    <row r="444" spans="1:14" x14ac:dyDescent="0.25">
      <c r="A444" s="9">
        <v>43141</v>
      </c>
      <c r="B444" s="10">
        <v>0.20833333333333334</v>
      </c>
      <c r="C444" s="8">
        <v>67249</v>
      </c>
      <c r="D444" s="8">
        <v>66400</v>
      </c>
      <c r="E444" s="8">
        <v>66500</v>
      </c>
      <c r="F444" s="8">
        <v>381</v>
      </c>
      <c r="G444" s="8">
        <v>722</v>
      </c>
      <c r="H444" s="8">
        <v>5565</v>
      </c>
      <c r="I444" s="8">
        <v>56047</v>
      </c>
      <c r="J444" s="8">
        <v>2652</v>
      </c>
      <c r="K444" s="8">
        <v>-2</v>
      </c>
      <c r="L444" s="8">
        <v>6401</v>
      </c>
      <c r="M444" s="8">
        <v>-3057</v>
      </c>
      <c r="N444" s="8">
        <v>1234</v>
      </c>
    </row>
    <row r="445" spans="1:14" x14ac:dyDescent="0.25">
      <c r="A445" s="9">
        <v>43141</v>
      </c>
      <c r="B445" s="10">
        <v>0.22916666666666666</v>
      </c>
      <c r="C445" s="8">
        <v>68060</v>
      </c>
      <c r="D445" s="8">
        <v>67400</v>
      </c>
      <c r="E445" s="8">
        <v>67300</v>
      </c>
      <c r="F445" s="8">
        <v>381</v>
      </c>
      <c r="G445" s="8">
        <v>733</v>
      </c>
      <c r="H445" s="8">
        <v>5765</v>
      </c>
      <c r="I445" s="8">
        <v>56145</v>
      </c>
      <c r="J445" s="8">
        <v>2514</v>
      </c>
      <c r="K445" s="8">
        <v>-2</v>
      </c>
      <c r="L445" s="8">
        <v>6750</v>
      </c>
      <c r="M445" s="8">
        <v>-2990</v>
      </c>
      <c r="N445" s="8">
        <v>1223</v>
      </c>
    </row>
    <row r="446" spans="1:14" x14ac:dyDescent="0.25">
      <c r="A446" s="9">
        <v>43141</v>
      </c>
      <c r="B446" s="10">
        <v>0.25</v>
      </c>
      <c r="C446" s="8">
        <v>68636</v>
      </c>
      <c r="D446" s="8">
        <v>68100</v>
      </c>
      <c r="E446" s="8">
        <v>68000</v>
      </c>
      <c r="F446" s="8">
        <v>381</v>
      </c>
      <c r="G446" s="8">
        <v>851</v>
      </c>
      <c r="H446" s="8">
        <v>5769</v>
      </c>
      <c r="I446" s="8">
        <v>56203</v>
      </c>
      <c r="J446" s="8">
        <v>2454</v>
      </c>
      <c r="K446" s="8">
        <v>-2</v>
      </c>
      <c r="L446" s="8">
        <v>7113</v>
      </c>
      <c r="M446" s="8">
        <v>-2622</v>
      </c>
      <c r="N446" s="8">
        <v>1234</v>
      </c>
    </row>
    <row r="447" spans="1:14" x14ac:dyDescent="0.25">
      <c r="A447" s="9">
        <v>43141</v>
      </c>
      <c r="B447" s="10">
        <v>0.27083333333333331</v>
      </c>
      <c r="C447" s="8">
        <v>69927</v>
      </c>
      <c r="D447" s="8">
        <v>69300</v>
      </c>
      <c r="E447" s="8">
        <v>69500</v>
      </c>
      <c r="F447" s="8">
        <v>382</v>
      </c>
      <c r="G447" s="8">
        <v>942</v>
      </c>
      <c r="H447" s="8">
        <v>6082</v>
      </c>
      <c r="I447" s="8">
        <v>56249</v>
      </c>
      <c r="J447" s="8">
        <v>2341</v>
      </c>
      <c r="K447" s="8">
        <v>-2</v>
      </c>
      <c r="L447" s="8">
        <v>7823</v>
      </c>
      <c r="M447" s="8">
        <v>-1613</v>
      </c>
      <c r="N447" s="8">
        <v>1231</v>
      </c>
    </row>
    <row r="448" spans="1:14" x14ac:dyDescent="0.25">
      <c r="A448" s="9">
        <v>43141</v>
      </c>
      <c r="B448" s="10">
        <v>0.29166666666666669</v>
      </c>
      <c r="C448" s="8">
        <v>70968</v>
      </c>
      <c r="D448" s="8">
        <v>70200</v>
      </c>
      <c r="E448" s="8">
        <v>70500</v>
      </c>
      <c r="F448" s="8">
        <v>383</v>
      </c>
      <c r="G448" s="8">
        <v>958</v>
      </c>
      <c r="H448" s="8">
        <v>6126</v>
      </c>
      <c r="I448" s="8">
        <v>56360</v>
      </c>
      <c r="J448" s="8">
        <v>2315</v>
      </c>
      <c r="K448" s="8">
        <v>-2</v>
      </c>
      <c r="L448" s="8">
        <v>8080</v>
      </c>
      <c r="M448" s="8">
        <v>-792</v>
      </c>
      <c r="N448" s="8">
        <v>1241</v>
      </c>
    </row>
    <row r="449" spans="1:14" x14ac:dyDescent="0.25">
      <c r="A449" s="9">
        <v>43141</v>
      </c>
      <c r="B449" s="10">
        <v>0.3125</v>
      </c>
      <c r="C449" s="8">
        <v>72554</v>
      </c>
      <c r="D449" s="8">
        <v>72100</v>
      </c>
      <c r="E449" s="8">
        <v>71900</v>
      </c>
      <c r="F449" s="8">
        <v>383</v>
      </c>
      <c r="G449" s="8">
        <v>980</v>
      </c>
      <c r="H449" s="8">
        <v>6374</v>
      </c>
      <c r="I449" s="8">
        <v>56219</v>
      </c>
      <c r="J449" s="8">
        <v>2383</v>
      </c>
      <c r="K449" s="8">
        <v>-2</v>
      </c>
      <c r="L449" s="8">
        <v>8992</v>
      </c>
      <c r="M449" s="8">
        <v>-66</v>
      </c>
      <c r="N449" s="8">
        <v>1241</v>
      </c>
    </row>
    <row r="450" spans="1:14" x14ac:dyDescent="0.25">
      <c r="A450" s="9">
        <v>43141</v>
      </c>
      <c r="B450" s="10">
        <v>0.33333333333333331</v>
      </c>
      <c r="C450" s="8">
        <v>73178</v>
      </c>
      <c r="D450" s="8">
        <v>72600</v>
      </c>
      <c r="E450" s="8">
        <v>72700</v>
      </c>
      <c r="F450" s="8">
        <v>383</v>
      </c>
      <c r="G450" s="8">
        <v>978</v>
      </c>
      <c r="H450" s="8">
        <v>6347</v>
      </c>
      <c r="I450" s="8">
        <v>56246</v>
      </c>
      <c r="J450" s="8">
        <v>2322</v>
      </c>
      <c r="K450" s="8">
        <v>2</v>
      </c>
      <c r="L450" s="8">
        <v>10078</v>
      </c>
      <c r="M450" s="8">
        <v>-64</v>
      </c>
      <c r="N450" s="8">
        <v>1245</v>
      </c>
    </row>
    <row r="451" spans="1:14" x14ac:dyDescent="0.25">
      <c r="A451" s="9">
        <v>43141</v>
      </c>
      <c r="B451" s="10">
        <v>0.35416666666666669</v>
      </c>
      <c r="C451" s="8">
        <v>74612</v>
      </c>
      <c r="D451" s="8">
        <v>73600</v>
      </c>
      <c r="E451" s="8">
        <v>74100</v>
      </c>
      <c r="F451" s="8">
        <v>384</v>
      </c>
      <c r="G451" s="8">
        <v>1003</v>
      </c>
      <c r="H451" s="8">
        <v>6518</v>
      </c>
      <c r="I451" s="8">
        <v>56394</v>
      </c>
      <c r="J451" s="8">
        <v>2234</v>
      </c>
      <c r="K451" s="8">
        <v>92</v>
      </c>
      <c r="L451" s="8">
        <v>11296</v>
      </c>
      <c r="M451" s="8">
        <v>-28</v>
      </c>
      <c r="N451" s="8">
        <v>1224</v>
      </c>
    </row>
    <row r="452" spans="1:14" x14ac:dyDescent="0.25">
      <c r="A452" s="9">
        <v>43141</v>
      </c>
      <c r="B452" s="10">
        <v>0.375</v>
      </c>
      <c r="C452" s="8">
        <v>76219</v>
      </c>
      <c r="D452" s="8">
        <v>75000</v>
      </c>
      <c r="E452" s="8">
        <v>75800</v>
      </c>
      <c r="F452" s="8">
        <v>384</v>
      </c>
      <c r="G452" s="8">
        <v>1030</v>
      </c>
      <c r="H452" s="8">
        <v>6523</v>
      </c>
      <c r="I452" s="8">
        <v>56477</v>
      </c>
      <c r="J452" s="8">
        <v>2252</v>
      </c>
      <c r="K452" s="8">
        <v>434</v>
      </c>
      <c r="L452" s="8">
        <v>12798</v>
      </c>
      <c r="M452" s="8">
        <v>-28</v>
      </c>
      <c r="N452" s="8">
        <v>1203</v>
      </c>
    </row>
    <row r="453" spans="1:14" x14ac:dyDescent="0.25">
      <c r="A453" s="9">
        <v>43141</v>
      </c>
      <c r="B453" s="10">
        <v>0.39583333333333331</v>
      </c>
      <c r="C453" s="8">
        <v>77371</v>
      </c>
      <c r="D453" s="8">
        <v>76500</v>
      </c>
      <c r="E453" s="8">
        <v>77200</v>
      </c>
      <c r="F453" s="8">
        <v>386</v>
      </c>
      <c r="G453" s="8">
        <v>1110</v>
      </c>
      <c r="H453" s="8">
        <v>6693</v>
      </c>
      <c r="I453" s="8">
        <v>56475</v>
      </c>
      <c r="J453" s="8">
        <v>2267</v>
      </c>
      <c r="K453" s="8">
        <v>1036</v>
      </c>
      <c r="L453" s="8">
        <v>13155</v>
      </c>
      <c r="M453" s="8">
        <v>-28</v>
      </c>
      <c r="N453" s="8">
        <v>1192</v>
      </c>
    </row>
    <row r="454" spans="1:14" x14ac:dyDescent="0.25">
      <c r="A454" s="9">
        <v>43141</v>
      </c>
      <c r="B454" s="10">
        <v>0.41666666666666669</v>
      </c>
      <c r="C454" s="8">
        <v>77374</v>
      </c>
      <c r="D454" s="8">
        <v>77500</v>
      </c>
      <c r="E454" s="8">
        <v>77100</v>
      </c>
      <c r="F454" s="8">
        <v>386</v>
      </c>
      <c r="G454" s="8">
        <v>1183</v>
      </c>
      <c r="H454" s="8">
        <v>6767</v>
      </c>
      <c r="I454" s="8">
        <v>56468</v>
      </c>
      <c r="J454" s="8">
        <v>2224</v>
      </c>
      <c r="K454" s="8">
        <v>1674</v>
      </c>
      <c r="L454" s="8">
        <v>12924</v>
      </c>
      <c r="M454" s="8">
        <v>-28</v>
      </c>
      <c r="N454" s="8">
        <v>1202</v>
      </c>
    </row>
    <row r="455" spans="1:14" x14ac:dyDescent="0.25">
      <c r="A455" s="9">
        <v>43141</v>
      </c>
      <c r="B455" s="10">
        <v>0.4375</v>
      </c>
      <c r="C455" s="8">
        <v>77034</v>
      </c>
      <c r="D455" s="8">
        <v>77200</v>
      </c>
      <c r="E455" s="8">
        <v>76300</v>
      </c>
      <c r="F455" s="8">
        <v>386</v>
      </c>
      <c r="G455" s="8">
        <v>1194</v>
      </c>
      <c r="H455" s="8">
        <v>6744</v>
      </c>
      <c r="I455" s="8">
        <v>56488</v>
      </c>
      <c r="J455" s="8">
        <v>2142</v>
      </c>
      <c r="K455" s="8">
        <v>2253</v>
      </c>
      <c r="L455" s="8">
        <v>11942</v>
      </c>
      <c r="M455" s="8">
        <v>-28</v>
      </c>
      <c r="N455" s="8">
        <v>1216</v>
      </c>
    </row>
    <row r="456" spans="1:14" x14ac:dyDescent="0.25">
      <c r="A456" s="9">
        <v>43141</v>
      </c>
      <c r="B456" s="10">
        <v>0.45833333333333331</v>
      </c>
      <c r="C456" s="8">
        <v>76429</v>
      </c>
      <c r="D456" s="8">
        <v>76900</v>
      </c>
      <c r="E456" s="8">
        <v>75900</v>
      </c>
      <c r="F456" s="8">
        <v>386</v>
      </c>
      <c r="G456" s="8">
        <v>1192</v>
      </c>
      <c r="H456" s="8">
        <v>6688</v>
      </c>
      <c r="I456" s="8">
        <v>56518</v>
      </c>
      <c r="J456" s="8">
        <v>2056</v>
      </c>
      <c r="K456" s="8">
        <v>2702</v>
      </c>
      <c r="L456" s="8">
        <v>11241</v>
      </c>
      <c r="M456" s="8">
        <v>-29</v>
      </c>
      <c r="N456" s="8">
        <v>1212</v>
      </c>
    </row>
    <row r="457" spans="1:14" x14ac:dyDescent="0.25">
      <c r="A457" s="9">
        <v>43141</v>
      </c>
      <c r="B457" s="10">
        <v>0.47916666666666669</v>
      </c>
      <c r="C457" s="8">
        <v>76278</v>
      </c>
      <c r="D457" s="8">
        <v>76900</v>
      </c>
      <c r="E457" s="8">
        <v>75700</v>
      </c>
      <c r="F457" s="8">
        <v>384</v>
      </c>
      <c r="G457" s="8">
        <v>1118</v>
      </c>
      <c r="H457" s="8">
        <v>6750</v>
      </c>
      <c r="I457" s="8">
        <v>56547</v>
      </c>
      <c r="J457" s="8">
        <v>2017</v>
      </c>
      <c r="K457" s="8">
        <v>3123</v>
      </c>
      <c r="L457" s="8">
        <v>11364</v>
      </c>
      <c r="M457" s="8">
        <v>-28</v>
      </c>
      <c r="N457" s="8">
        <v>1219</v>
      </c>
    </row>
    <row r="458" spans="1:14" x14ac:dyDescent="0.25">
      <c r="A458" s="9">
        <v>43141</v>
      </c>
      <c r="B458" s="10">
        <v>0.5</v>
      </c>
      <c r="C458" s="8">
        <v>76105</v>
      </c>
      <c r="D458" s="8">
        <v>77500</v>
      </c>
      <c r="E458" s="8">
        <v>75700</v>
      </c>
      <c r="F458" s="8">
        <v>383</v>
      </c>
      <c r="G458" s="8">
        <v>1112</v>
      </c>
      <c r="H458" s="8">
        <v>6659</v>
      </c>
      <c r="I458" s="8">
        <v>56471</v>
      </c>
      <c r="J458" s="8">
        <v>1993</v>
      </c>
      <c r="K458" s="8">
        <v>3430</v>
      </c>
      <c r="L458" s="8">
        <v>10868</v>
      </c>
      <c r="M458" s="8">
        <v>-28</v>
      </c>
      <c r="N458" s="8">
        <v>1223</v>
      </c>
    </row>
    <row r="459" spans="1:14" x14ac:dyDescent="0.25">
      <c r="A459" s="9">
        <v>43141</v>
      </c>
      <c r="B459" s="10">
        <v>0.52083333333333337</v>
      </c>
      <c r="C459" s="8">
        <v>76048</v>
      </c>
      <c r="D459" s="8">
        <v>77100</v>
      </c>
      <c r="E459" s="8">
        <v>75200</v>
      </c>
      <c r="F459" s="8">
        <v>384</v>
      </c>
      <c r="G459" s="8">
        <v>1113</v>
      </c>
      <c r="H459" s="8">
        <v>6493</v>
      </c>
      <c r="I459" s="8">
        <v>56384</v>
      </c>
      <c r="J459" s="8">
        <v>2142</v>
      </c>
      <c r="K459" s="8">
        <v>3647</v>
      </c>
      <c r="L459" s="8">
        <v>10774</v>
      </c>
      <c r="M459" s="8">
        <v>-28</v>
      </c>
      <c r="N459" s="8">
        <v>1227</v>
      </c>
    </row>
    <row r="460" spans="1:14" x14ac:dyDescent="0.25">
      <c r="A460" s="9">
        <v>43141</v>
      </c>
      <c r="B460" s="10">
        <v>0.54166666666666663</v>
      </c>
      <c r="C460" s="8">
        <v>76280</v>
      </c>
      <c r="D460" s="8">
        <v>78000</v>
      </c>
      <c r="E460" s="8">
        <v>76400</v>
      </c>
      <c r="F460" s="8">
        <v>384</v>
      </c>
      <c r="G460" s="8">
        <v>1094</v>
      </c>
      <c r="H460" s="8">
        <v>6437</v>
      </c>
      <c r="I460" s="8">
        <v>56230</v>
      </c>
      <c r="J460" s="8">
        <v>2417</v>
      </c>
      <c r="K460" s="8">
        <v>3704</v>
      </c>
      <c r="L460" s="8">
        <v>10226</v>
      </c>
      <c r="M460" s="8">
        <v>-28</v>
      </c>
      <c r="N460" s="8">
        <v>1229</v>
      </c>
    </row>
    <row r="461" spans="1:14" x14ac:dyDescent="0.25">
      <c r="A461" s="9">
        <v>43141</v>
      </c>
      <c r="B461" s="10">
        <v>0.5625</v>
      </c>
      <c r="C461" s="8">
        <v>74051</v>
      </c>
      <c r="D461" s="8">
        <v>74600</v>
      </c>
      <c r="E461" s="8">
        <v>72900</v>
      </c>
      <c r="F461" s="8">
        <v>384</v>
      </c>
      <c r="G461" s="8">
        <v>1095</v>
      </c>
      <c r="H461" s="8">
        <v>6494</v>
      </c>
      <c r="I461" s="8">
        <v>56204</v>
      </c>
      <c r="J461" s="8">
        <v>2670</v>
      </c>
      <c r="K461" s="8">
        <v>3637</v>
      </c>
      <c r="L461" s="8">
        <v>9604</v>
      </c>
      <c r="M461" s="8">
        <v>-267</v>
      </c>
      <c r="N461" s="8">
        <v>1238</v>
      </c>
    </row>
    <row r="462" spans="1:14" x14ac:dyDescent="0.25">
      <c r="A462" s="9">
        <v>43141</v>
      </c>
      <c r="B462" s="10">
        <v>0.58333333333333337</v>
      </c>
      <c r="C462" s="8">
        <v>72509</v>
      </c>
      <c r="D462" s="8">
        <v>73100</v>
      </c>
      <c r="E462" s="8">
        <v>71000</v>
      </c>
      <c r="F462" s="8">
        <v>384</v>
      </c>
      <c r="G462" s="8">
        <v>919</v>
      </c>
      <c r="H462" s="8">
        <v>6237</v>
      </c>
      <c r="I462" s="8">
        <v>55970</v>
      </c>
      <c r="J462" s="8">
        <v>2988</v>
      </c>
      <c r="K462" s="8">
        <v>3552</v>
      </c>
      <c r="L462" s="8">
        <v>8800</v>
      </c>
      <c r="M462" s="8">
        <v>-853</v>
      </c>
      <c r="N462" s="8">
        <v>1221</v>
      </c>
    </row>
    <row r="463" spans="1:14" x14ac:dyDescent="0.25">
      <c r="A463" s="9">
        <v>43141</v>
      </c>
      <c r="B463" s="10">
        <v>0.60416666666666663</v>
      </c>
      <c r="C463" s="8">
        <v>71404</v>
      </c>
      <c r="D463" s="8">
        <v>72200</v>
      </c>
      <c r="E463" s="8">
        <v>70400</v>
      </c>
      <c r="F463" s="8">
        <v>384</v>
      </c>
      <c r="G463" s="8">
        <v>800</v>
      </c>
      <c r="H463" s="8">
        <v>6405</v>
      </c>
      <c r="I463" s="8">
        <v>56231</v>
      </c>
      <c r="J463" s="8">
        <v>3246</v>
      </c>
      <c r="K463" s="8">
        <v>3181</v>
      </c>
      <c r="L463" s="8">
        <v>8694</v>
      </c>
      <c r="M463" s="8">
        <v>-1529</v>
      </c>
      <c r="N463" s="8">
        <v>1206</v>
      </c>
    </row>
    <row r="464" spans="1:14" x14ac:dyDescent="0.25">
      <c r="A464" s="9">
        <v>43141</v>
      </c>
      <c r="B464" s="10">
        <v>0.625</v>
      </c>
      <c r="C464" s="8">
        <v>69548</v>
      </c>
      <c r="D464" s="8">
        <v>69700</v>
      </c>
      <c r="E464" s="8">
        <v>68500</v>
      </c>
      <c r="F464" s="8">
        <v>384</v>
      </c>
      <c r="G464" s="8">
        <v>635</v>
      </c>
      <c r="H464" s="8">
        <v>5594</v>
      </c>
      <c r="I464" s="8">
        <v>56026</v>
      </c>
      <c r="J464" s="8">
        <v>3557</v>
      </c>
      <c r="K464" s="8">
        <v>3005</v>
      </c>
      <c r="L464" s="8">
        <v>7985</v>
      </c>
      <c r="M464" s="8">
        <v>-2201</v>
      </c>
      <c r="N464" s="8">
        <v>1212</v>
      </c>
    </row>
    <row r="465" spans="1:14" x14ac:dyDescent="0.25">
      <c r="A465" s="9">
        <v>43141</v>
      </c>
      <c r="B465" s="10">
        <v>0.64583333333333337</v>
      </c>
      <c r="C465" s="8">
        <v>69021</v>
      </c>
      <c r="D465" s="8">
        <v>68600</v>
      </c>
      <c r="E465" s="8">
        <v>67800</v>
      </c>
      <c r="F465" s="8">
        <v>386</v>
      </c>
      <c r="G465" s="8">
        <v>669</v>
      </c>
      <c r="H465" s="8">
        <v>5737</v>
      </c>
      <c r="I465" s="8">
        <v>56207</v>
      </c>
      <c r="J465" s="8">
        <v>3849</v>
      </c>
      <c r="K465" s="8">
        <v>2558</v>
      </c>
      <c r="L465" s="8">
        <v>8221</v>
      </c>
      <c r="M465" s="8">
        <v>-2207</v>
      </c>
      <c r="N465" s="8">
        <v>1214</v>
      </c>
    </row>
    <row r="466" spans="1:14" x14ac:dyDescent="0.25">
      <c r="A466" s="9">
        <v>43141</v>
      </c>
      <c r="B466" s="10">
        <v>0.66666666666666663</v>
      </c>
      <c r="C466" s="8">
        <v>68103</v>
      </c>
      <c r="D466" s="8">
        <v>67600</v>
      </c>
      <c r="E466" s="8">
        <v>67000</v>
      </c>
      <c r="F466" s="8">
        <v>385</v>
      </c>
      <c r="G466" s="8">
        <v>649</v>
      </c>
      <c r="H466" s="8">
        <v>5983</v>
      </c>
      <c r="I466" s="8">
        <v>56027</v>
      </c>
      <c r="J466" s="8">
        <v>4151</v>
      </c>
      <c r="K466" s="8">
        <v>2054</v>
      </c>
      <c r="L466" s="8">
        <v>7908</v>
      </c>
      <c r="M466" s="8">
        <v>-2205</v>
      </c>
      <c r="N466" s="8">
        <v>1214</v>
      </c>
    </row>
    <row r="467" spans="1:14" x14ac:dyDescent="0.25">
      <c r="A467" s="9">
        <v>43141</v>
      </c>
      <c r="B467" s="10">
        <v>0.6875</v>
      </c>
      <c r="C467" s="8">
        <v>67755</v>
      </c>
      <c r="D467" s="8">
        <v>66700</v>
      </c>
      <c r="E467" s="8">
        <v>66300</v>
      </c>
      <c r="F467" s="8">
        <v>384</v>
      </c>
      <c r="G467" s="8">
        <v>686</v>
      </c>
      <c r="H467" s="8">
        <v>6218</v>
      </c>
      <c r="I467" s="8">
        <v>56338</v>
      </c>
      <c r="J467" s="8">
        <v>4342</v>
      </c>
      <c r="K467" s="8">
        <v>1480</v>
      </c>
      <c r="L467" s="8">
        <v>7995</v>
      </c>
      <c r="M467" s="8">
        <v>-2207</v>
      </c>
      <c r="N467" s="8">
        <v>1219</v>
      </c>
    </row>
    <row r="468" spans="1:14" x14ac:dyDescent="0.25">
      <c r="A468" s="9">
        <v>43141</v>
      </c>
      <c r="B468" s="10">
        <v>0.70833333333333337</v>
      </c>
      <c r="C468" s="8">
        <v>68108</v>
      </c>
      <c r="D468" s="8">
        <v>67000</v>
      </c>
      <c r="E468" s="8">
        <v>66600</v>
      </c>
      <c r="F468" s="8">
        <v>382</v>
      </c>
      <c r="G468" s="8">
        <v>671</v>
      </c>
      <c r="H468" s="8">
        <v>6365</v>
      </c>
      <c r="I468" s="8">
        <v>56307</v>
      </c>
      <c r="J468" s="8">
        <v>4660</v>
      </c>
      <c r="K468" s="8">
        <v>929</v>
      </c>
      <c r="L468" s="8">
        <v>8182</v>
      </c>
      <c r="M468" s="8">
        <v>-1551</v>
      </c>
      <c r="N468" s="8">
        <v>1223</v>
      </c>
    </row>
    <row r="469" spans="1:14" x14ac:dyDescent="0.25">
      <c r="A469" s="9">
        <v>43141</v>
      </c>
      <c r="B469" s="10">
        <v>0.72916666666666663</v>
      </c>
      <c r="C469" s="8">
        <v>69035</v>
      </c>
      <c r="D469" s="8">
        <v>68200</v>
      </c>
      <c r="E469" s="8">
        <v>67900</v>
      </c>
      <c r="F469" s="8">
        <v>383</v>
      </c>
      <c r="G469" s="8">
        <v>751</v>
      </c>
      <c r="H469" s="8">
        <v>6350</v>
      </c>
      <c r="I469" s="8">
        <v>55948</v>
      </c>
      <c r="J469" s="8">
        <v>4976</v>
      </c>
      <c r="K469" s="8">
        <v>409</v>
      </c>
      <c r="L469" s="8">
        <v>8611</v>
      </c>
      <c r="M469" s="8">
        <v>-868</v>
      </c>
      <c r="N469" s="8">
        <v>1239</v>
      </c>
    </row>
    <row r="470" spans="1:14" x14ac:dyDescent="0.25">
      <c r="A470" s="9">
        <v>43141</v>
      </c>
      <c r="B470" s="10">
        <v>0.75</v>
      </c>
      <c r="C470" s="8">
        <v>71003</v>
      </c>
      <c r="D470" s="8">
        <v>70800</v>
      </c>
      <c r="E470" s="8">
        <v>70500</v>
      </c>
      <c r="F470" s="8">
        <v>384</v>
      </c>
      <c r="G470" s="8">
        <v>1110</v>
      </c>
      <c r="H470" s="8">
        <v>6508</v>
      </c>
      <c r="I470" s="8">
        <v>56038</v>
      </c>
      <c r="J470" s="8">
        <v>5330</v>
      </c>
      <c r="K470" s="8">
        <v>73</v>
      </c>
      <c r="L470" s="8">
        <v>9339</v>
      </c>
      <c r="M470" s="8">
        <v>-447</v>
      </c>
      <c r="N470" s="8">
        <v>1232</v>
      </c>
    </row>
    <row r="471" spans="1:14" x14ac:dyDescent="0.25">
      <c r="A471" s="9">
        <v>43141</v>
      </c>
      <c r="B471" s="10">
        <v>0.77083333333333337</v>
      </c>
      <c r="C471" s="8">
        <v>74693</v>
      </c>
      <c r="D471" s="8">
        <v>74100</v>
      </c>
      <c r="E471" s="8">
        <v>73900</v>
      </c>
      <c r="F471" s="8">
        <v>387</v>
      </c>
      <c r="G471" s="8">
        <v>1149</v>
      </c>
      <c r="H471" s="8">
        <v>6485</v>
      </c>
      <c r="I471" s="8">
        <v>55829</v>
      </c>
      <c r="J471" s="8">
        <v>5893</v>
      </c>
      <c r="K471" s="8">
        <v>-2</v>
      </c>
      <c r="L471" s="8">
        <v>9474</v>
      </c>
      <c r="M471" s="8">
        <v>-29</v>
      </c>
      <c r="N471" s="8">
        <v>1214</v>
      </c>
    </row>
    <row r="472" spans="1:14" x14ac:dyDescent="0.25">
      <c r="A472" s="9">
        <v>43141</v>
      </c>
      <c r="B472" s="10">
        <v>0.79166666666666663</v>
      </c>
      <c r="C472" s="8">
        <v>77398</v>
      </c>
      <c r="D472" s="8">
        <v>76400</v>
      </c>
      <c r="E472" s="8">
        <v>76200</v>
      </c>
      <c r="F472" s="8">
        <v>387</v>
      </c>
      <c r="G472" s="8">
        <v>1143</v>
      </c>
      <c r="H472" s="8">
        <v>6569</v>
      </c>
      <c r="I472" s="8">
        <v>56062</v>
      </c>
      <c r="J472" s="8">
        <v>6404</v>
      </c>
      <c r="K472" s="8">
        <v>-1</v>
      </c>
      <c r="L472" s="8">
        <v>11059</v>
      </c>
      <c r="M472" s="8">
        <v>-28</v>
      </c>
      <c r="N472" s="8">
        <v>1204</v>
      </c>
    </row>
    <row r="473" spans="1:14" x14ac:dyDescent="0.25">
      <c r="A473" s="9">
        <v>43141</v>
      </c>
      <c r="B473" s="10">
        <v>0.8125</v>
      </c>
      <c r="C473" s="8">
        <v>77378</v>
      </c>
      <c r="D473" s="8">
        <v>75700</v>
      </c>
      <c r="E473" s="8">
        <v>75500</v>
      </c>
      <c r="F473" s="8">
        <v>389</v>
      </c>
      <c r="G473" s="8">
        <v>1144</v>
      </c>
      <c r="H473" s="8">
        <v>6447</v>
      </c>
      <c r="I473" s="8">
        <v>55719</v>
      </c>
      <c r="J473" s="8">
        <v>6932</v>
      </c>
      <c r="K473" s="8">
        <v>-1</v>
      </c>
      <c r="L473" s="8">
        <v>10641</v>
      </c>
      <c r="M473" s="8">
        <v>-31</v>
      </c>
      <c r="N473" s="8">
        <v>1211</v>
      </c>
    </row>
    <row r="474" spans="1:14" x14ac:dyDescent="0.25">
      <c r="A474" s="9">
        <v>43141</v>
      </c>
      <c r="B474" s="10">
        <v>0.83333333333333337</v>
      </c>
      <c r="C474" s="8">
        <v>76426</v>
      </c>
      <c r="D474" s="8">
        <v>74600</v>
      </c>
      <c r="E474" s="8">
        <v>74400</v>
      </c>
      <c r="F474" s="8">
        <v>388</v>
      </c>
      <c r="G474" s="8">
        <v>1109</v>
      </c>
      <c r="H474" s="8">
        <v>6343</v>
      </c>
      <c r="I474" s="8">
        <v>56108</v>
      </c>
      <c r="J474" s="8">
        <v>7552</v>
      </c>
      <c r="K474" s="8">
        <v>-1</v>
      </c>
      <c r="L474" s="8">
        <v>9534</v>
      </c>
      <c r="M474" s="8">
        <v>-392</v>
      </c>
      <c r="N474" s="8">
        <v>1217</v>
      </c>
    </row>
    <row r="475" spans="1:14" x14ac:dyDescent="0.25">
      <c r="A475" s="9">
        <v>43141</v>
      </c>
      <c r="B475" s="10">
        <v>0.85416666666666663</v>
      </c>
      <c r="C475" s="8">
        <v>74852</v>
      </c>
      <c r="D475" s="8">
        <v>72900</v>
      </c>
      <c r="E475" s="8">
        <v>72600</v>
      </c>
      <c r="F475" s="8">
        <v>388</v>
      </c>
      <c r="G475" s="8">
        <v>1143</v>
      </c>
      <c r="H475" s="8">
        <v>5515</v>
      </c>
      <c r="I475" s="8">
        <v>56351</v>
      </c>
      <c r="J475" s="8">
        <v>7912</v>
      </c>
      <c r="K475" s="8">
        <v>-1</v>
      </c>
      <c r="L475" s="8">
        <v>8960</v>
      </c>
      <c r="M475" s="8">
        <v>-1102</v>
      </c>
      <c r="N475" s="8">
        <v>1207</v>
      </c>
    </row>
    <row r="476" spans="1:14" x14ac:dyDescent="0.25">
      <c r="A476" s="9">
        <v>43141</v>
      </c>
      <c r="B476" s="10">
        <v>0.875</v>
      </c>
      <c r="C476" s="8">
        <v>73279</v>
      </c>
      <c r="D476" s="8">
        <v>71400</v>
      </c>
      <c r="E476" s="8">
        <v>71100</v>
      </c>
      <c r="F476" s="8">
        <v>390</v>
      </c>
      <c r="G476" s="8">
        <v>998</v>
      </c>
      <c r="H476" s="8">
        <v>5249</v>
      </c>
      <c r="I476" s="8">
        <v>56062</v>
      </c>
      <c r="J476" s="8">
        <v>8285</v>
      </c>
      <c r="K476" s="8">
        <v>-2</v>
      </c>
      <c r="L476" s="8">
        <v>8387</v>
      </c>
      <c r="M476" s="8">
        <v>-1849</v>
      </c>
      <c r="N476" s="8">
        <v>1209</v>
      </c>
    </row>
    <row r="477" spans="1:14" x14ac:dyDescent="0.25">
      <c r="A477" s="9">
        <v>43141</v>
      </c>
      <c r="B477" s="10">
        <v>0.89583333333333337</v>
      </c>
      <c r="C477" s="8">
        <v>71864</v>
      </c>
      <c r="D477" s="8">
        <v>70200</v>
      </c>
      <c r="E477" s="8">
        <v>69900</v>
      </c>
      <c r="F477" s="8">
        <v>387</v>
      </c>
      <c r="G477" s="8">
        <v>972</v>
      </c>
      <c r="H477" s="8">
        <v>4630</v>
      </c>
      <c r="I477" s="8">
        <v>56340</v>
      </c>
      <c r="J477" s="8">
        <v>8412</v>
      </c>
      <c r="K477" s="8">
        <v>-2</v>
      </c>
      <c r="L477" s="8">
        <v>7264</v>
      </c>
      <c r="M477" s="8">
        <v>-1847</v>
      </c>
      <c r="N477" s="8">
        <v>1209</v>
      </c>
    </row>
    <row r="478" spans="1:14" x14ac:dyDescent="0.25">
      <c r="A478" s="9">
        <v>43141</v>
      </c>
      <c r="B478" s="10">
        <v>0.91666666666666663</v>
      </c>
      <c r="C478" s="8">
        <v>70994</v>
      </c>
      <c r="D478" s="8">
        <v>69300</v>
      </c>
      <c r="E478" s="8">
        <v>69000</v>
      </c>
      <c r="F478" s="8">
        <v>386</v>
      </c>
      <c r="G478" s="8">
        <v>959</v>
      </c>
      <c r="H478" s="8">
        <v>4407</v>
      </c>
      <c r="I478" s="8">
        <v>55994</v>
      </c>
      <c r="J478" s="8">
        <v>8440</v>
      </c>
      <c r="K478" s="8">
        <v>-2</v>
      </c>
      <c r="L478" s="8">
        <v>6683</v>
      </c>
      <c r="M478" s="8">
        <v>-1851</v>
      </c>
      <c r="N478" s="8">
        <v>1209</v>
      </c>
    </row>
    <row r="479" spans="1:14" x14ac:dyDescent="0.25">
      <c r="A479" s="9">
        <v>43141</v>
      </c>
      <c r="B479" s="10">
        <v>0.9375</v>
      </c>
      <c r="C479" s="8">
        <v>71805</v>
      </c>
      <c r="D479" s="8">
        <v>71100</v>
      </c>
      <c r="E479" s="8">
        <v>70700</v>
      </c>
      <c r="F479" s="8">
        <v>385</v>
      </c>
      <c r="G479" s="8">
        <v>931</v>
      </c>
      <c r="H479" s="8">
        <v>4217</v>
      </c>
      <c r="I479" s="8">
        <v>55865</v>
      </c>
      <c r="J479" s="8">
        <v>8396</v>
      </c>
      <c r="K479" s="8">
        <v>-2</v>
      </c>
      <c r="L479" s="8">
        <v>7597</v>
      </c>
      <c r="M479" s="8">
        <v>-1649</v>
      </c>
      <c r="N479" s="8">
        <v>1206</v>
      </c>
    </row>
    <row r="480" spans="1:14" x14ac:dyDescent="0.25">
      <c r="A480" s="9">
        <v>43141</v>
      </c>
      <c r="B480" s="10">
        <v>0.95833333333333337</v>
      </c>
      <c r="C480" s="8">
        <v>74527</v>
      </c>
      <c r="D480" s="8">
        <v>74200</v>
      </c>
      <c r="E480" s="8">
        <v>73800</v>
      </c>
      <c r="F480" s="8">
        <v>384</v>
      </c>
      <c r="G480" s="8">
        <v>1036</v>
      </c>
      <c r="H480" s="8">
        <v>4305</v>
      </c>
      <c r="I480" s="8">
        <v>56117</v>
      </c>
      <c r="J480" s="8">
        <v>8459</v>
      </c>
      <c r="K480" s="8">
        <v>-2</v>
      </c>
      <c r="L480" s="8">
        <v>8039</v>
      </c>
      <c r="M480" s="8">
        <v>-30</v>
      </c>
      <c r="N480" s="8">
        <v>1186</v>
      </c>
    </row>
    <row r="481" spans="1:14" x14ac:dyDescent="0.25">
      <c r="A481" s="9">
        <v>43141</v>
      </c>
      <c r="B481" s="10">
        <v>0.97916666666666663</v>
      </c>
      <c r="C481" s="8">
        <v>74018</v>
      </c>
      <c r="D481" s="8">
        <v>74100</v>
      </c>
      <c r="E481" s="8">
        <v>73900</v>
      </c>
      <c r="F481" s="8">
        <v>385</v>
      </c>
      <c r="G481" s="8">
        <v>1063</v>
      </c>
      <c r="H481" s="8">
        <v>4411</v>
      </c>
      <c r="I481" s="8">
        <v>55758</v>
      </c>
      <c r="J481" s="8">
        <v>8549</v>
      </c>
      <c r="K481" s="8">
        <v>-2</v>
      </c>
      <c r="L481" s="8">
        <v>8058</v>
      </c>
      <c r="M481" s="8">
        <v>-104</v>
      </c>
      <c r="N481" s="8">
        <v>1198</v>
      </c>
    </row>
    <row r="482" spans="1:14" x14ac:dyDescent="0.25">
      <c r="A482" s="9">
        <v>43142</v>
      </c>
      <c r="B482" s="10">
        <v>0</v>
      </c>
      <c r="C482" s="8">
        <v>74208</v>
      </c>
      <c r="D482" s="8">
        <v>73000</v>
      </c>
      <c r="E482" s="8">
        <v>72600</v>
      </c>
      <c r="F482" s="8">
        <v>385</v>
      </c>
      <c r="G482" s="8">
        <v>1109</v>
      </c>
      <c r="H482" s="8">
        <v>4512</v>
      </c>
      <c r="I482" s="8">
        <v>56110</v>
      </c>
      <c r="J482" s="8">
        <v>8617</v>
      </c>
      <c r="K482" s="8">
        <v>-2</v>
      </c>
      <c r="L482" s="8">
        <v>8471</v>
      </c>
      <c r="M482" s="8">
        <v>-1101</v>
      </c>
      <c r="N482" s="8">
        <v>1211</v>
      </c>
    </row>
    <row r="483" spans="1:14" x14ac:dyDescent="0.25">
      <c r="A483" s="9">
        <v>43142</v>
      </c>
      <c r="B483" s="10">
        <v>2.0833333333333332E-2</v>
      </c>
      <c r="C483" s="8">
        <v>72714</v>
      </c>
      <c r="D483" s="8">
        <v>71200</v>
      </c>
      <c r="E483" s="8">
        <v>70900</v>
      </c>
      <c r="F483" s="8">
        <v>385</v>
      </c>
      <c r="G483" s="8">
        <v>1058</v>
      </c>
      <c r="H483" s="8">
        <v>3924</v>
      </c>
      <c r="I483" s="8">
        <v>56251</v>
      </c>
      <c r="J483" s="8">
        <v>8713</v>
      </c>
      <c r="K483" s="8">
        <v>-2</v>
      </c>
      <c r="L483" s="8">
        <v>7888</v>
      </c>
      <c r="M483" s="8">
        <v>-1177</v>
      </c>
      <c r="N483" s="8">
        <v>1217</v>
      </c>
    </row>
    <row r="484" spans="1:14" x14ac:dyDescent="0.25">
      <c r="A484" s="9">
        <v>43142</v>
      </c>
      <c r="B484" s="10">
        <v>4.1666666666666664E-2</v>
      </c>
      <c r="C484" s="8">
        <v>70224</v>
      </c>
      <c r="D484" s="8">
        <v>68900</v>
      </c>
      <c r="E484" s="8">
        <v>68400</v>
      </c>
      <c r="F484" s="8">
        <v>385</v>
      </c>
      <c r="G484" s="8">
        <v>765</v>
      </c>
      <c r="H484" s="8">
        <v>3708</v>
      </c>
      <c r="I484" s="8">
        <v>56297</v>
      </c>
      <c r="J484" s="8">
        <v>8866</v>
      </c>
      <c r="K484" s="8">
        <v>-2</v>
      </c>
      <c r="L484" s="8">
        <v>6483</v>
      </c>
      <c r="M484" s="8">
        <v>-2165</v>
      </c>
      <c r="N484" s="8">
        <v>1210</v>
      </c>
    </row>
    <row r="485" spans="1:14" x14ac:dyDescent="0.25">
      <c r="A485" s="9">
        <v>43142</v>
      </c>
      <c r="B485" s="10">
        <v>6.25E-2</v>
      </c>
      <c r="C485" s="8">
        <v>69776</v>
      </c>
      <c r="D485" s="8">
        <v>69400</v>
      </c>
      <c r="E485" s="8">
        <v>69000</v>
      </c>
      <c r="F485" s="8">
        <v>381</v>
      </c>
      <c r="G485" s="8">
        <v>703</v>
      </c>
      <c r="H485" s="8">
        <v>3123</v>
      </c>
      <c r="I485" s="8">
        <v>55905</v>
      </c>
      <c r="J485" s="8">
        <v>8894</v>
      </c>
      <c r="K485" s="8">
        <v>-2</v>
      </c>
      <c r="L485" s="8">
        <v>5821</v>
      </c>
      <c r="M485" s="8">
        <v>-2412</v>
      </c>
      <c r="N485" s="8">
        <v>1113</v>
      </c>
    </row>
    <row r="486" spans="1:14" x14ac:dyDescent="0.25">
      <c r="A486" s="9">
        <v>43142</v>
      </c>
      <c r="B486" s="10">
        <v>8.3333333333333329E-2</v>
      </c>
      <c r="C486" s="8">
        <v>69091</v>
      </c>
      <c r="D486" s="8">
        <v>68800</v>
      </c>
      <c r="E486" s="8">
        <v>68400</v>
      </c>
      <c r="F486" s="8">
        <v>382</v>
      </c>
      <c r="G486" s="8">
        <v>711</v>
      </c>
      <c r="H486" s="8">
        <v>3118</v>
      </c>
      <c r="I486" s="8">
        <v>55164</v>
      </c>
      <c r="J486" s="8">
        <v>8952</v>
      </c>
      <c r="K486" s="8">
        <v>-2</v>
      </c>
      <c r="L486" s="8">
        <v>5848</v>
      </c>
      <c r="M486" s="8">
        <v>-2578</v>
      </c>
      <c r="N486" s="8">
        <v>1113</v>
      </c>
    </row>
    <row r="487" spans="1:14" x14ac:dyDescent="0.25">
      <c r="A487" s="9">
        <v>43142</v>
      </c>
      <c r="B487" s="10">
        <v>0.10416666666666667</v>
      </c>
      <c r="C487" s="8">
        <v>68439</v>
      </c>
      <c r="D487" s="8">
        <v>66700</v>
      </c>
      <c r="E487" s="8">
        <v>66600</v>
      </c>
      <c r="F487" s="8">
        <v>381</v>
      </c>
      <c r="G487" s="8">
        <v>714</v>
      </c>
      <c r="H487" s="8">
        <v>3100</v>
      </c>
      <c r="I487" s="8">
        <v>55213</v>
      </c>
      <c r="J487" s="8">
        <v>9052</v>
      </c>
      <c r="K487" s="8">
        <v>-2</v>
      </c>
      <c r="L487" s="8">
        <v>5632</v>
      </c>
      <c r="M487" s="8">
        <v>-3168</v>
      </c>
      <c r="N487" s="8">
        <v>1102</v>
      </c>
    </row>
    <row r="488" spans="1:14" x14ac:dyDescent="0.25">
      <c r="A488" s="9">
        <v>43142</v>
      </c>
      <c r="B488" s="10">
        <v>0.125</v>
      </c>
      <c r="C488" s="8">
        <v>66312</v>
      </c>
      <c r="D488" s="8">
        <v>64600</v>
      </c>
      <c r="E488" s="8">
        <v>64300</v>
      </c>
      <c r="F488" s="8">
        <v>381</v>
      </c>
      <c r="G488" s="8">
        <v>686</v>
      </c>
      <c r="H488" s="8">
        <v>3103</v>
      </c>
      <c r="I488" s="8">
        <v>53874</v>
      </c>
      <c r="J488" s="8">
        <v>9052</v>
      </c>
      <c r="K488" s="8">
        <v>-2</v>
      </c>
      <c r="L488" s="8">
        <v>5712</v>
      </c>
      <c r="M488" s="8">
        <v>-3467</v>
      </c>
      <c r="N488" s="8">
        <v>1108</v>
      </c>
    </row>
    <row r="489" spans="1:14" x14ac:dyDescent="0.25">
      <c r="A489" s="9">
        <v>43142</v>
      </c>
      <c r="B489" s="10">
        <v>0.14583333333333334</v>
      </c>
      <c r="C489" s="8">
        <v>64561</v>
      </c>
      <c r="D489" s="8">
        <v>63300</v>
      </c>
      <c r="E489" s="8">
        <v>62900</v>
      </c>
      <c r="F489" s="8">
        <v>382</v>
      </c>
      <c r="G489" s="8">
        <v>726</v>
      </c>
      <c r="H489" s="8">
        <v>3105</v>
      </c>
      <c r="I489" s="8">
        <v>51512</v>
      </c>
      <c r="J489" s="8">
        <v>9020</v>
      </c>
      <c r="K489" s="8">
        <v>-2</v>
      </c>
      <c r="L489" s="8">
        <v>5759</v>
      </c>
      <c r="M489" s="8">
        <v>-3465</v>
      </c>
      <c r="N489" s="8">
        <v>1109</v>
      </c>
    </row>
    <row r="490" spans="1:14" x14ac:dyDescent="0.25">
      <c r="A490" s="9">
        <v>43142</v>
      </c>
      <c r="B490" s="10">
        <v>0.16666666666666666</v>
      </c>
      <c r="C490" s="8">
        <v>63176</v>
      </c>
      <c r="D490" s="8">
        <v>62100</v>
      </c>
      <c r="E490" s="8">
        <v>61700</v>
      </c>
      <c r="F490" s="8">
        <v>382</v>
      </c>
      <c r="G490" s="8">
        <v>711</v>
      </c>
      <c r="H490" s="8">
        <v>3108</v>
      </c>
      <c r="I490" s="8">
        <v>50605</v>
      </c>
      <c r="J490" s="8">
        <v>8944</v>
      </c>
      <c r="K490" s="8">
        <v>-2</v>
      </c>
      <c r="L490" s="8">
        <v>5676</v>
      </c>
      <c r="M490" s="8">
        <v>-3486</v>
      </c>
      <c r="N490" s="8">
        <v>1108</v>
      </c>
    </row>
    <row r="491" spans="1:14" x14ac:dyDescent="0.25">
      <c r="A491" s="9">
        <v>43142</v>
      </c>
      <c r="B491" s="10">
        <v>0.1875</v>
      </c>
      <c r="C491" s="8">
        <v>62412</v>
      </c>
      <c r="D491" s="8">
        <v>61000</v>
      </c>
      <c r="E491" s="8">
        <v>60900</v>
      </c>
      <c r="F491" s="8">
        <v>381</v>
      </c>
      <c r="G491" s="8">
        <v>697</v>
      </c>
      <c r="H491" s="8">
        <v>3109</v>
      </c>
      <c r="I491" s="8">
        <v>50651</v>
      </c>
      <c r="J491" s="8">
        <v>8940</v>
      </c>
      <c r="K491" s="8">
        <v>-2</v>
      </c>
      <c r="L491" s="8">
        <v>5378</v>
      </c>
      <c r="M491" s="8">
        <v>-3488</v>
      </c>
      <c r="N491" s="8">
        <v>1103</v>
      </c>
    </row>
    <row r="492" spans="1:14" x14ac:dyDescent="0.25">
      <c r="A492" s="9">
        <v>43142</v>
      </c>
      <c r="B492" s="10">
        <v>0.20833333333333334</v>
      </c>
      <c r="C492" s="8">
        <v>61767</v>
      </c>
      <c r="D492" s="8">
        <v>61000</v>
      </c>
      <c r="E492" s="8">
        <v>60300</v>
      </c>
      <c r="F492" s="8">
        <v>381</v>
      </c>
      <c r="G492" s="8">
        <v>671</v>
      </c>
      <c r="H492" s="8">
        <v>3103</v>
      </c>
      <c r="I492" s="8">
        <v>50579</v>
      </c>
      <c r="J492" s="8">
        <v>8827</v>
      </c>
      <c r="K492" s="8">
        <v>-2</v>
      </c>
      <c r="L492" s="8">
        <v>5306</v>
      </c>
      <c r="M492" s="8">
        <v>-3488</v>
      </c>
      <c r="N492" s="8">
        <v>1100</v>
      </c>
    </row>
    <row r="493" spans="1:14" x14ac:dyDescent="0.25">
      <c r="A493" s="9">
        <v>43142</v>
      </c>
      <c r="B493" s="10">
        <v>0.22916666666666666</v>
      </c>
      <c r="C493" s="8">
        <v>62009</v>
      </c>
      <c r="D493" s="8">
        <v>61200</v>
      </c>
      <c r="E493" s="8">
        <v>60700</v>
      </c>
      <c r="F493" s="8">
        <v>381</v>
      </c>
      <c r="G493" s="8">
        <v>690</v>
      </c>
      <c r="H493" s="8">
        <v>3407</v>
      </c>
      <c r="I493" s="8">
        <v>51984</v>
      </c>
      <c r="J493" s="8">
        <v>8718</v>
      </c>
      <c r="K493" s="8">
        <v>-2</v>
      </c>
      <c r="L493" s="8">
        <v>5310</v>
      </c>
      <c r="M493" s="8">
        <v>-3496</v>
      </c>
      <c r="N493" s="8">
        <v>1096</v>
      </c>
    </row>
    <row r="494" spans="1:14" x14ac:dyDescent="0.25">
      <c r="A494" s="9">
        <v>43142</v>
      </c>
      <c r="B494" s="10">
        <v>0.25</v>
      </c>
      <c r="C494" s="8">
        <v>62020</v>
      </c>
      <c r="D494" s="8">
        <v>61500</v>
      </c>
      <c r="E494" s="8">
        <v>60700</v>
      </c>
      <c r="F494" s="8">
        <v>380</v>
      </c>
      <c r="G494" s="8">
        <v>650</v>
      </c>
      <c r="H494" s="8">
        <v>3356</v>
      </c>
      <c r="I494" s="8">
        <v>52469</v>
      </c>
      <c r="J494" s="8">
        <v>8455</v>
      </c>
      <c r="K494" s="8">
        <v>-2</v>
      </c>
      <c r="L494" s="8">
        <v>5046</v>
      </c>
      <c r="M494" s="8">
        <v>-3464</v>
      </c>
      <c r="N494" s="8">
        <v>1099</v>
      </c>
    </row>
    <row r="495" spans="1:14" x14ac:dyDescent="0.25">
      <c r="A495" s="9">
        <v>43142</v>
      </c>
      <c r="B495" s="10">
        <v>0.27083333333333331</v>
      </c>
      <c r="C495" s="8">
        <v>62612</v>
      </c>
      <c r="D495" s="8">
        <v>62100</v>
      </c>
      <c r="E495" s="8">
        <v>61300</v>
      </c>
      <c r="F495" s="8">
        <v>381</v>
      </c>
      <c r="G495" s="8">
        <v>690</v>
      </c>
      <c r="H495" s="8">
        <v>3413</v>
      </c>
      <c r="I495" s="8">
        <v>53968</v>
      </c>
      <c r="J495" s="8">
        <v>8085</v>
      </c>
      <c r="K495" s="8">
        <v>-2</v>
      </c>
      <c r="L495" s="8">
        <v>5275</v>
      </c>
      <c r="M495" s="8">
        <v>-3293</v>
      </c>
      <c r="N495" s="8">
        <v>1098</v>
      </c>
    </row>
    <row r="496" spans="1:14" x14ac:dyDescent="0.25">
      <c r="A496" s="9">
        <v>43142</v>
      </c>
      <c r="B496" s="10">
        <v>0.29166666666666669</v>
      </c>
      <c r="C496" s="8">
        <v>62889</v>
      </c>
      <c r="D496" s="8">
        <v>62500</v>
      </c>
      <c r="E496" s="8">
        <v>61900</v>
      </c>
      <c r="F496" s="8">
        <v>380</v>
      </c>
      <c r="G496" s="8">
        <v>691</v>
      </c>
      <c r="H496" s="8">
        <v>3416</v>
      </c>
      <c r="I496" s="8">
        <v>54824</v>
      </c>
      <c r="J496" s="8">
        <v>7685</v>
      </c>
      <c r="K496" s="8">
        <v>-1</v>
      </c>
      <c r="L496" s="8">
        <v>5475</v>
      </c>
      <c r="M496" s="8">
        <v>-3347</v>
      </c>
      <c r="N496" s="8">
        <v>1100</v>
      </c>
    </row>
    <row r="497" spans="1:14" x14ac:dyDescent="0.25">
      <c r="A497" s="9">
        <v>43142</v>
      </c>
      <c r="B497" s="10">
        <v>0.3125</v>
      </c>
      <c r="C497" s="8">
        <v>63627</v>
      </c>
      <c r="D497" s="8">
        <v>63200</v>
      </c>
      <c r="E497" s="8">
        <v>62300</v>
      </c>
      <c r="F497" s="8">
        <v>379</v>
      </c>
      <c r="G497" s="8">
        <v>727</v>
      </c>
      <c r="H497" s="8">
        <v>3465</v>
      </c>
      <c r="I497" s="8">
        <v>55656</v>
      </c>
      <c r="J497" s="8">
        <v>7453</v>
      </c>
      <c r="K497" s="8">
        <v>-2</v>
      </c>
      <c r="L497" s="8">
        <v>5817</v>
      </c>
      <c r="M497" s="8">
        <v>-2650</v>
      </c>
      <c r="N497" s="8">
        <v>1098</v>
      </c>
    </row>
    <row r="498" spans="1:14" x14ac:dyDescent="0.25">
      <c r="A498" s="9">
        <v>43142</v>
      </c>
      <c r="B498" s="10">
        <v>0.33333333333333331</v>
      </c>
      <c r="C498" s="8">
        <v>63565</v>
      </c>
      <c r="D498" s="8">
        <v>63600</v>
      </c>
      <c r="E498" s="8">
        <v>62200</v>
      </c>
      <c r="F498" s="8">
        <v>378</v>
      </c>
      <c r="G498" s="8">
        <v>695</v>
      </c>
      <c r="H498" s="8">
        <v>3431</v>
      </c>
      <c r="I498" s="8">
        <v>55964</v>
      </c>
      <c r="J498" s="8">
        <v>7207</v>
      </c>
      <c r="K498" s="8">
        <v>5</v>
      </c>
      <c r="L498" s="8">
        <v>6088</v>
      </c>
      <c r="M498" s="8">
        <v>-2648</v>
      </c>
      <c r="N498" s="8">
        <v>1103</v>
      </c>
    </row>
    <row r="499" spans="1:14" x14ac:dyDescent="0.25">
      <c r="A499" s="9">
        <v>43142</v>
      </c>
      <c r="B499" s="10">
        <v>0.35416666666666669</v>
      </c>
      <c r="C499" s="8">
        <v>64417</v>
      </c>
      <c r="D499" s="8">
        <v>64400</v>
      </c>
      <c r="E499" s="8">
        <v>63600</v>
      </c>
      <c r="F499" s="8">
        <v>380</v>
      </c>
      <c r="G499" s="8">
        <v>798</v>
      </c>
      <c r="H499" s="8">
        <v>3431</v>
      </c>
      <c r="I499" s="8">
        <v>55898</v>
      </c>
      <c r="J499" s="8">
        <v>6881</v>
      </c>
      <c r="K499" s="8">
        <v>82</v>
      </c>
      <c r="L499" s="8">
        <v>6716</v>
      </c>
      <c r="M499" s="8">
        <v>-1980</v>
      </c>
      <c r="N499" s="8">
        <v>1103</v>
      </c>
    </row>
    <row r="500" spans="1:14" x14ac:dyDescent="0.25">
      <c r="A500" s="9">
        <v>43142</v>
      </c>
      <c r="B500" s="10">
        <v>0.375</v>
      </c>
      <c r="C500" s="8">
        <v>65859</v>
      </c>
      <c r="D500" s="8">
        <v>66100</v>
      </c>
      <c r="E500" s="8">
        <v>65000</v>
      </c>
      <c r="F500" s="8">
        <v>382</v>
      </c>
      <c r="G500" s="8">
        <v>1004</v>
      </c>
      <c r="H500" s="8">
        <v>3481</v>
      </c>
      <c r="I500" s="8">
        <v>56140</v>
      </c>
      <c r="J500" s="8">
        <v>6569</v>
      </c>
      <c r="K500" s="8">
        <v>357</v>
      </c>
      <c r="L500" s="8">
        <v>7270</v>
      </c>
      <c r="M500" s="8">
        <v>-1635</v>
      </c>
      <c r="N500" s="8">
        <v>1097</v>
      </c>
    </row>
    <row r="501" spans="1:14" x14ac:dyDescent="0.25">
      <c r="A501" s="9">
        <v>43142</v>
      </c>
      <c r="B501" s="10">
        <v>0.39583333333333331</v>
      </c>
      <c r="C501" s="8">
        <v>67198</v>
      </c>
      <c r="D501" s="8">
        <v>67600</v>
      </c>
      <c r="E501" s="8">
        <v>66300</v>
      </c>
      <c r="F501" s="8">
        <v>382</v>
      </c>
      <c r="G501" s="8">
        <v>1119</v>
      </c>
      <c r="H501" s="8">
        <v>3653</v>
      </c>
      <c r="I501" s="8">
        <v>55451</v>
      </c>
      <c r="J501" s="8">
        <v>6295</v>
      </c>
      <c r="K501" s="8">
        <v>726</v>
      </c>
      <c r="L501" s="8">
        <v>7960</v>
      </c>
      <c r="M501" s="8">
        <v>-1180</v>
      </c>
      <c r="N501" s="8">
        <v>1105</v>
      </c>
    </row>
    <row r="502" spans="1:14" x14ac:dyDescent="0.25">
      <c r="A502" s="9">
        <v>43142</v>
      </c>
      <c r="B502" s="10">
        <v>0.41666666666666669</v>
      </c>
      <c r="C502" s="8">
        <v>68105</v>
      </c>
      <c r="D502" s="8">
        <v>68600</v>
      </c>
      <c r="E502" s="8">
        <v>67500</v>
      </c>
      <c r="F502" s="8">
        <v>379</v>
      </c>
      <c r="G502" s="8">
        <v>1113</v>
      </c>
      <c r="H502" s="8">
        <v>3637</v>
      </c>
      <c r="I502" s="8">
        <v>55447</v>
      </c>
      <c r="J502" s="8">
        <v>6010</v>
      </c>
      <c r="K502" s="8">
        <v>1195</v>
      </c>
      <c r="L502" s="8">
        <v>8206</v>
      </c>
      <c r="M502" s="8">
        <v>-527</v>
      </c>
      <c r="N502" s="8">
        <v>1108</v>
      </c>
    </row>
    <row r="503" spans="1:14" x14ac:dyDescent="0.25">
      <c r="A503" s="9">
        <v>43142</v>
      </c>
      <c r="B503" s="10">
        <v>0.4375</v>
      </c>
      <c r="C503" s="8">
        <v>68819</v>
      </c>
      <c r="D503" s="8">
        <v>69500</v>
      </c>
      <c r="E503" s="8">
        <v>68000</v>
      </c>
      <c r="F503" s="8">
        <v>380</v>
      </c>
      <c r="G503" s="8">
        <v>1080</v>
      </c>
      <c r="H503" s="8">
        <v>3583</v>
      </c>
      <c r="I503" s="8">
        <v>55552</v>
      </c>
      <c r="J503" s="8">
        <v>5829</v>
      </c>
      <c r="K503" s="8">
        <v>1704</v>
      </c>
      <c r="L503" s="8">
        <v>7918</v>
      </c>
      <c r="M503" s="8">
        <v>-115</v>
      </c>
      <c r="N503" s="8">
        <v>1103</v>
      </c>
    </row>
    <row r="504" spans="1:14" x14ac:dyDescent="0.25">
      <c r="A504" s="9">
        <v>43142</v>
      </c>
      <c r="B504" s="10">
        <v>0.45833333333333331</v>
      </c>
      <c r="C504" s="8">
        <v>69252</v>
      </c>
      <c r="D504" s="8">
        <v>69600</v>
      </c>
      <c r="E504" s="8">
        <v>68200</v>
      </c>
      <c r="F504" s="8">
        <v>380</v>
      </c>
      <c r="G504" s="8">
        <v>1062</v>
      </c>
      <c r="H504" s="8">
        <v>3581</v>
      </c>
      <c r="I504" s="8">
        <v>55785</v>
      </c>
      <c r="J504" s="8">
        <v>5854</v>
      </c>
      <c r="K504" s="8">
        <v>2011</v>
      </c>
      <c r="L504" s="8">
        <v>8090</v>
      </c>
      <c r="M504" s="8">
        <v>-28</v>
      </c>
      <c r="N504" s="8">
        <v>1109</v>
      </c>
    </row>
    <row r="505" spans="1:14" x14ac:dyDescent="0.25">
      <c r="A505" s="9">
        <v>43142</v>
      </c>
      <c r="B505" s="10">
        <v>0.47916666666666669</v>
      </c>
      <c r="C505" s="8">
        <v>69655</v>
      </c>
      <c r="D505" s="8">
        <v>70000</v>
      </c>
      <c r="E505" s="8">
        <v>68500</v>
      </c>
      <c r="F505" s="8">
        <v>379</v>
      </c>
      <c r="G505" s="8">
        <v>1121</v>
      </c>
      <c r="H505" s="8">
        <v>3619</v>
      </c>
      <c r="I505" s="8">
        <v>56339</v>
      </c>
      <c r="J505" s="8">
        <v>5800</v>
      </c>
      <c r="K505" s="8">
        <v>2216</v>
      </c>
      <c r="L505" s="8">
        <v>8681</v>
      </c>
      <c r="M505" s="8">
        <v>-28</v>
      </c>
      <c r="N505" s="8">
        <v>1120</v>
      </c>
    </row>
    <row r="506" spans="1:14" x14ac:dyDescent="0.25">
      <c r="A506" s="9">
        <v>43142</v>
      </c>
      <c r="B506" s="10">
        <v>0.5</v>
      </c>
      <c r="C506" s="8">
        <v>70053</v>
      </c>
      <c r="D506" s="8">
        <v>71000</v>
      </c>
      <c r="E506" s="8">
        <v>69400</v>
      </c>
      <c r="F506" s="8">
        <v>378</v>
      </c>
      <c r="G506" s="8">
        <v>1068</v>
      </c>
      <c r="H506" s="8">
        <v>3633</v>
      </c>
      <c r="I506" s="8">
        <v>56349</v>
      </c>
      <c r="J506" s="8">
        <v>6019</v>
      </c>
      <c r="K506" s="8">
        <v>2224</v>
      </c>
      <c r="L506" s="8">
        <v>8384</v>
      </c>
      <c r="M506" s="8">
        <v>-28</v>
      </c>
      <c r="N506" s="8">
        <v>1115</v>
      </c>
    </row>
    <row r="507" spans="1:14" x14ac:dyDescent="0.25">
      <c r="A507" s="9">
        <v>43142</v>
      </c>
      <c r="B507" s="10">
        <v>0.52083333333333337</v>
      </c>
      <c r="C507" s="8">
        <v>70521</v>
      </c>
      <c r="D507" s="8">
        <v>70400</v>
      </c>
      <c r="E507" s="8">
        <v>69000</v>
      </c>
      <c r="F507" s="8">
        <v>378</v>
      </c>
      <c r="G507" s="8">
        <v>1055</v>
      </c>
      <c r="H507" s="8">
        <v>3606</v>
      </c>
      <c r="I507" s="8">
        <v>56095</v>
      </c>
      <c r="J507" s="8">
        <v>6376</v>
      </c>
      <c r="K507" s="8">
        <v>2190</v>
      </c>
      <c r="L507" s="8">
        <v>9009</v>
      </c>
      <c r="M507" s="8">
        <v>-28</v>
      </c>
      <c r="N507" s="8">
        <v>1109</v>
      </c>
    </row>
    <row r="508" spans="1:14" x14ac:dyDescent="0.25">
      <c r="A508" s="9">
        <v>43142</v>
      </c>
      <c r="B508" s="10">
        <v>0.54166666666666663</v>
      </c>
      <c r="C508" s="8">
        <v>70987</v>
      </c>
      <c r="D508" s="8">
        <v>71800</v>
      </c>
      <c r="E508" s="8">
        <v>70600</v>
      </c>
      <c r="F508" s="8">
        <v>378</v>
      </c>
      <c r="G508" s="8">
        <v>1056</v>
      </c>
      <c r="H508" s="8">
        <v>3611</v>
      </c>
      <c r="I508" s="8">
        <v>56070</v>
      </c>
      <c r="J508" s="8">
        <v>6725</v>
      </c>
      <c r="K508" s="8">
        <v>2084</v>
      </c>
      <c r="L508" s="8">
        <v>9279</v>
      </c>
      <c r="M508" s="8">
        <v>-79</v>
      </c>
      <c r="N508" s="8">
        <v>1111</v>
      </c>
    </row>
    <row r="509" spans="1:14" x14ac:dyDescent="0.25">
      <c r="A509" s="9">
        <v>43142</v>
      </c>
      <c r="B509" s="10">
        <v>0.5625</v>
      </c>
      <c r="C509" s="8">
        <v>68922</v>
      </c>
      <c r="D509" s="8">
        <v>68300</v>
      </c>
      <c r="E509" s="8">
        <v>67000</v>
      </c>
      <c r="F509" s="8">
        <v>380</v>
      </c>
      <c r="G509" s="8">
        <v>1060</v>
      </c>
      <c r="H509" s="8">
        <v>3495</v>
      </c>
      <c r="I509" s="8">
        <v>56397</v>
      </c>
      <c r="J509" s="8">
        <v>6875</v>
      </c>
      <c r="K509" s="8">
        <v>2111</v>
      </c>
      <c r="L509" s="8">
        <v>8253</v>
      </c>
      <c r="M509" s="8">
        <v>-482</v>
      </c>
      <c r="N509" s="8">
        <v>1117</v>
      </c>
    </row>
    <row r="510" spans="1:14" x14ac:dyDescent="0.25">
      <c r="A510" s="9">
        <v>43142</v>
      </c>
      <c r="B510" s="10">
        <v>0.58333333333333337</v>
      </c>
      <c r="C510" s="8">
        <v>67118</v>
      </c>
      <c r="D510" s="8">
        <v>66300</v>
      </c>
      <c r="E510" s="8">
        <v>65400</v>
      </c>
      <c r="F510" s="8">
        <v>381</v>
      </c>
      <c r="G510" s="8">
        <v>1063</v>
      </c>
      <c r="H510" s="8">
        <v>3477</v>
      </c>
      <c r="I510" s="8">
        <v>56200</v>
      </c>
      <c r="J510" s="8">
        <v>6878</v>
      </c>
      <c r="K510" s="8">
        <v>1930</v>
      </c>
      <c r="L510" s="8">
        <v>7935</v>
      </c>
      <c r="M510" s="8">
        <v>-1473</v>
      </c>
      <c r="N510" s="8">
        <v>1106</v>
      </c>
    </row>
    <row r="511" spans="1:14" x14ac:dyDescent="0.25">
      <c r="A511" s="9">
        <v>43142</v>
      </c>
      <c r="B511" s="10">
        <v>0.60416666666666663</v>
      </c>
      <c r="C511" s="8">
        <v>66222</v>
      </c>
      <c r="D511" s="8">
        <v>66000</v>
      </c>
      <c r="E511" s="8">
        <v>64500</v>
      </c>
      <c r="F511" s="8">
        <v>383</v>
      </c>
      <c r="G511" s="8">
        <v>999</v>
      </c>
      <c r="H511" s="8">
        <v>3656</v>
      </c>
      <c r="I511" s="8">
        <v>56218</v>
      </c>
      <c r="J511" s="8">
        <v>6779</v>
      </c>
      <c r="K511" s="8">
        <v>1723</v>
      </c>
      <c r="L511" s="8">
        <v>7429</v>
      </c>
      <c r="M511" s="8">
        <v>-2541</v>
      </c>
      <c r="N511" s="8">
        <v>1107</v>
      </c>
    </row>
    <row r="512" spans="1:14" x14ac:dyDescent="0.25">
      <c r="A512" s="9">
        <v>43142</v>
      </c>
      <c r="B512" s="10">
        <v>0.625</v>
      </c>
      <c r="C512" s="8">
        <v>64617</v>
      </c>
      <c r="D512" s="8">
        <v>63700</v>
      </c>
      <c r="E512" s="8">
        <v>63200</v>
      </c>
      <c r="F512" s="8">
        <v>383</v>
      </c>
      <c r="G512" s="8">
        <v>835</v>
      </c>
      <c r="H512" s="8">
        <v>3638</v>
      </c>
      <c r="I512" s="8">
        <v>55902</v>
      </c>
      <c r="J512" s="8">
        <v>6634</v>
      </c>
      <c r="K512" s="8">
        <v>1482</v>
      </c>
      <c r="L512" s="8">
        <v>7257</v>
      </c>
      <c r="M512" s="8">
        <v>-2682</v>
      </c>
      <c r="N512" s="8">
        <v>1109</v>
      </c>
    </row>
    <row r="513" spans="1:14" x14ac:dyDescent="0.25">
      <c r="A513" s="9">
        <v>43142</v>
      </c>
      <c r="B513" s="10">
        <v>0.64583333333333337</v>
      </c>
      <c r="C513" s="8">
        <v>64118</v>
      </c>
      <c r="D513" s="8">
        <v>63000</v>
      </c>
      <c r="E513" s="8">
        <v>62400</v>
      </c>
      <c r="F513" s="8">
        <v>384</v>
      </c>
      <c r="G513" s="8">
        <v>772</v>
      </c>
      <c r="H513" s="8">
        <v>3513</v>
      </c>
      <c r="I513" s="8">
        <v>56304</v>
      </c>
      <c r="J513" s="8">
        <v>6641</v>
      </c>
      <c r="K513" s="8">
        <v>1294</v>
      </c>
      <c r="L513" s="8">
        <v>6602</v>
      </c>
      <c r="M513" s="8">
        <v>-2918</v>
      </c>
      <c r="N513" s="8">
        <v>1113</v>
      </c>
    </row>
    <row r="514" spans="1:14" x14ac:dyDescent="0.25">
      <c r="A514" s="9">
        <v>43142</v>
      </c>
      <c r="B514" s="10">
        <v>0.66666666666666663</v>
      </c>
      <c r="C514" s="8">
        <v>63555</v>
      </c>
      <c r="D514" s="8">
        <v>62200</v>
      </c>
      <c r="E514" s="8">
        <v>61700</v>
      </c>
      <c r="F514" s="8">
        <v>383</v>
      </c>
      <c r="G514" s="8">
        <v>772</v>
      </c>
      <c r="H514" s="8">
        <v>3475</v>
      </c>
      <c r="I514" s="8">
        <v>56005</v>
      </c>
      <c r="J514" s="8">
        <v>6705</v>
      </c>
      <c r="K514" s="8">
        <v>1157</v>
      </c>
      <c r="L514" s="8">
        <v>6366</v>
      </c>
      <c r="M514" s="8">
        <v>-2920</v>
      </c>
      <c r="N514" s="8">
        <v>1114</v>
      </c>
    </row>
    <row r="515" spans="1:14" x14ac:dyDescent="0.25">
      <c r="A515" s="9">
        <v>43142</v>
      </c>
      <c r="B515" s="10">
        <v>0.6875</v>
      </c>
      <c r="C515" s="8">
        <v>63599</v>
      </c>
      <c r="D515" s="8">
        <v>62000</v>
      </c>
      <c r="E515" s="8">
        <v>61400</v>
      </c>
      <c r="F515" s="8">
        <v>383</v>
      </c>
      <c r="G515" s="8">
        <v>773</v>
      </c>
      <c r="H515" s="8">
        <v>3499</v>
      </c>
      <c r="I515" s="8">
        <v>56241</v>
      </c>
      <c r="J515" s="8">
        <v>6483</v>
      </c>
      <c r="K515" s="8">
        <v>807</v>
      </c>
      <c r="L515" s="8">
        <v>6246</v>
      </c>
      <c r="M515" s="8">
        <v>-3180</v>
      </c>
      <c r="N515" s="8">
        <v>1116</v>
      </c>
    </row>
    <row r="516" spans="1:14" x14ac:dyDescent="0.25">
      <c r="A516" s="9">
        <v>43142</v>
      </c>
      <c r="B516" s="10">
        <v>0.70833333333333337</v>
      </c>
      <c r="C516" s="8">
        <v>63544</v>
      </c>
      <c r="D516" s="8">
        <v>61900</v>
      </c>
      <c r="E516" s="8">
        <v>61400</v>
      </c>
      <c r="F516" s="8">
        <v>383</v>
      </c>
      <c r="G516" s="8">
        <v>772</v>
      </c>
      <c r="H516" s="8">
        <v>3583</v>
      </c>
      <c r="I516" s="8">
        <v>56450</v>
      </c>
      <c r="J516" s="8">
        <v>6070</v>
      </c>
      <c r="K516" s="8">
        <v>488</v>
      </c>
      <c r="L516" s="8">
        <v>6473</v>
      </c>
      <c r="M516" s="8">
        <v>-2865</v>
      </c>
      <c r="N516" s="8">
        <v>1115</v>
      </c>
    </row>
    <row r="517" spans="1:14" x14ac:dyDescent="0.25">
      <c r="A517" s="9">
        <v>43142</v>
      </c>
      <c r="B517" s="10">
        <v>0.72916666666666663</v>
      </c>
      <c r="C517" s="8">
        <v>64131</v>
      </c>
      <c r="D517" s="8">
        <v>63000</v>
      </c>
      <c r="E517" s="8">
        <v>62700</v>
      </c>
      <c r="F517" s="8">
        <v>384</v>
      </c>
      <c r="G517" s="8">
        <v>771</v>
      </c>
      <c r="H517" s="8">
        <v>3890</v>
      </c>
      <c r="I517" s="8">
        <v>56260</v>
      </c>
      <c r="J517" s="8">
        <v>5759</v>
      </c>
      <c r="K517" s="8">
        <v>234</v>
      </c>
      <c r="L517" s="8">
        <v>6509</v>
      </c>
      <c r="M517" s="8">
        <v>-2874</v>
      </c>
      <c r="N517" s="8">
        <v>1107</v>
      </c>
    </row>
    <row r="518" spans="1:14" x14ac:dyDescent="0.25">
      <c r="A518" s="9">
        <v>43142</v>
      </c>
      <c r="B518" s="10">
        <v>0.75</v>
      </c>
      <c r="C518" s="8">
        <v>66277</v>
      </c>
      <c r="D518" s="8">
        <v>65600</v>
      </c>
      <c r="E518" s="8">
        <v>65500</v>
      </c>
      <c r="F518" s="8">
        <v>383</v>
      </c>
      <c r="G518" s="8">
        <v>771</v>
      </c>
      <c r="H518" s="8">
        <v>4162</v>
      </c>
      <c r="I518" s="8">
        <v>56287</v>
      </c>
      <c r="J518" s="8">
        <v>5795</v>
      </c>
      <c r="K518" s="8">
        <v>47</v>
      </c>
      <c r="L518" s="8">
        <v>7263</v>
      </c>
      <c r="M518" s="8">
        <v>-1431</v>
      </c>
      <c r="N518" s="8">
        <v>1113</v>
      </c>
    </row>
    <row r="519" spans="1:14" x14ac:dyDescent="0.25">
      <c r="A519" s="9">
        <v>43142</v>
      </c>
      <c r="B519" s="10">
        <v>0.77083333333333337</v>
      </c>
      <c r="C519" s="8">
        <v>70240</v>
      </c>
      <c r="D519" s="8">
        <v>70000</v>
      </c>
      <c r="E519" s="8">
        <v>70000</v>
      </c>
      <c r="F519" s="8">
        <v>383</v>
      </c>
      <c r="G519" s="8">
        <v>896</v>
      </c>
      <c r="H519" s="8">
        <v>4381</v>
      </c>
      <c r="I519" s="8">
        <v>55984</v>
      </c>
      <c r="J519" s="8">
        <v>6117</v>
      </c>
      <c r="K519" s="8">
        <v>-2</v>
      </c>
      <c r="L519" s="8">
        <v>8508</v>
      </c>
      <c r="M519" s="8">
        <v>-120</v>
      </c>
      <c r="N519" s="8">
        <v>1104</v>
      </c>
    </row>
    <row r="520" spans="1:14" x14ac:dyDescent="0.25">
      <c r="A520" s="9">
        <v>43142</v>
      </c>
      <c r="B520" s="10">
        <v>0.79166666666666663</v>
      </c>
      <c r="C520" s="8">
        <v>73525</v>
      </c>
      <c r="D520" s="8">
        <v>72800</v>
      </c>
      <c r="E520" s="8">
        <v>73000</v>
      </c>
      <c r="F520" s="8">
        <v>383</v>
      </c>
      <c r="G520" s="8">
        <v>1091</v>
      </c>
      <c r="H520" s="8">
        <v>4624</v>
      </c>
      <c r="I520" s="8">
        <v>56694</v>
      </c>
      <c r="J520" s="8">
        <v>5837</v>
      </c>
      <c r="K520" s="8">
        <v>-1</v>
      </c>
      <c r="L520" s="8">
        <v>10917</v>
      </c>
      <c r="M520" s="8">
        <v>-29</v>
      </c>
      <c r="N520" s="8">
        <v>1102</v>
      </c>
    </row>
    <row r="521" spans="1:14" x14ac:dyDescent="0.25">
      <c r="A521" s="9">
        <v>43142</v>
      </c>
      <c r="B521" s="10">
        <v>0.8125</v>
      </c>
      <c r="C521" s="8">
        <v>74233</v>
      </c>
      <c r="D521" s="8">
        <v>73500</v>
      </c>
      <c r="E521" s="8">
        <v>73200</v>
      </c>
      <c r="F521" s="8">
        <v>384</v>
      </c>
      <c r="G521" s="8">
        <v>1100</v>
      </c>
      <c r="H521" s="8">
        <v>5166</v>
      </c>
      <c r="I521" s="8">
        <v>56828</v>
      </c>
      <c r="J521" s="8">
        <v>5748</v>
      </c>
      <c r="K521" s="8">
        <v>-1</v>
      </c>
      <c r="L521" s="8">
        <v>11558</v>
      </c>
      <c r="M521" s="8">
        <v>-28</v>
      </c>
      <c r="N521" s="8">
        <v>1103</v>
      </c>
    </row>
    <row r="522" spans="1:14" x14ac:dyDescent="0.25">
      <c r="A522" s="9">
        <v>43142</v>
      </c>
      <c r="B522" s="10">
        <v>0.83333333333333337</v>
      </c>
      <c r="C522" s="8">
        <v>73544</v>
      </c>
      <c r="D522" s="8">
        <v>72600</v>
      </c>
      <c r="E522" s="8">
        <v>72300</v>
      </c>
      <c r="F522" s="8">
        <v>383</v>
      </c>
      <c r="G522" s="8">
        <v>1060</v>
      </c>
      <c r="H522" s="8">
        <v>5121</v>
      </c>
      <c r="I522" s="8">
        <v>57062</v>
      </c>
      <c r="J522" s="8">
        <v>5727</v>
      </c>
      <c r="K522" s="8">
        <v>-1</v>
      </c>
      <c r="L522" s="8">
        <v>11028</v>
      </c>
      <c r="M522" s="8">
        <v>-28</v>
      </c>
      <c r="N522" s="8">
        <v>1105</v>
      </c>
    </row>
    <row r="523" spans="1:14" x14ac:dyDescent="0.25">
      <c r="A523" s="9">
        <v>43142</v>
      </c>
      <c r="B523" s="10">
        <v>0.85416666666666663</v>
      </c>
      <c r="C523" s="8">
        <v>71959</v>
      </c>
      <c r="D523" s="8">
        <v>71200</v>
      </c>
      <c r="E523" s="8">
        <v>70900</v>
      </c>
      <c r="F523" s="8">
        <v>382</v>
      </c>
      <c r="G523" s="8">
        <v>1082</v>
      </c>
      <c r="H523" s="8">
        <v>5172</v>
      </c>
      <c r="I523" s="8">
        <v>57095</v>
      </c>
      <c r="J523" s="8">
        <v>5575</v>
      </c>
      <c r="K523" s="8">
        <v>-1</v>
      </c>
      <c r="L523" s="8">
        <v>10787</v>
      </c>
      <c r="M523" s="8">
        <v>-30</v>
      </c>
      <c r="N523" s="8">
        <v>1104</v>
      </c>
    </row>
    <row r="524" spans="1:14" x14ac:dyDescent="0.25">
      <c r="A524" s="9">
        <v>43142</v>
      </c>
      <c r="B524" s="10">
        <v>0.875</v>
      </c>
      <c r="C524" s="8">
        <v>70976</v>
      </c>
      <c r="D524" s="8">
        <v>70100</v>
      </c>
      <c r="E524" s="8">
        <v>69800</v>
      </c>
      <c r="F524" s="8">
        <v>384</v>
      </c>
      <c r="G524" s="8">
        <v>1092</v>
      </c>
      <c r="H524" s="8">
        <v>5105</v>
      </c>
      <c r="I524" s="8">
        <v>57108</v>
      </c>
      <c r="J524" s="8">
        <v>5497</v>
      </c>
      <c r="K524" s="8">
        <v>-1</v>
      </c>
      <c r="L524" s="8">
        <v>9885</v>
      </c>
      <c r="M524" s="8">
        <v>-28</v>
      </c>
      <c r="N524" s="8">
        <v>1106</v>
      </c>
    </row>
    <row r="525" spans="1:14" x14ac:dyDescent="0.25">
      <c r="A525" s="9">
        <v>43142</v>
      </c>
      <c r="B525" s="10">
        <v>0.89583333333333337</v>
      </c>
      <c r="C525" s="8">
        <v>69567</v>
      </c>
      <c r="D525" s="8">
        <v>68500</v>
      </c>
      <c r="E525" s="8">
        <v>68100</v>
      </c>
      <c r="F525" s="8">
        <v>382</v>
      </c>
      <c r="G525" s="8">
        <v>1144</v>
      </c>
      <c r="H525" s="8">
        <v>5197</v>
      </c>
      <c r="I525" s="8">
        <v>57077</v>
      </c>
      <c r="J525" s="8">
        <v>5228</v>
      </c>
      <c r="K525" s="8">
        <v>-1</v>
      </c>
      <c r="L525" s="8">
        <v>9283</v>
      </c>
      <c r="M525" s="8">
        <v>-30</v>
      </c>
      <c r="N525" s="8">
        <v>1101</v>
      </c>
    </row>
    <row r="526" spans="1:14" x14ac:dyDescent="0.25">
      <c r="A526" s="9">
        <v>43142</v>
      </c>
      <c r="B526" s="10">
        <v>0.91666666666666663</v>
      </c>
      <c r="C526" s="8">
        <v>68317</v>
      </c>
      <c r="D526" s="8">
        <v>67500</v>
      </c>
      <c r="E526" s="8">
        <v>67100</v>
      </c>
      <c r="F526" s="8">
        <v>384</v>
      </c>
      <c r="G526" s="8">
        <v>1101</v>
      </c>
      <c r="H526" s="8">
        <v>5116</v>
      </c>
      <c r="I526" s="8">
        <v>56910</v>
      </c>
      <c r="J526" s="8">
        <v>5174</v>
      </c>
      <c r="K526" s="8">
        <v>-1</v>
      </c>
      <c r="L526" s="8">
        <v>8442</v>
      </c>
      <c r="M526" s="8">
        <v>-31</v>
      </c>
      <c r="N526" s="8">
        <v>1096</v>
      </c>
    </row>
    <row r="527" spans="1:14" x14ac:dyDescent="0.25">
      <c r="A527" s="9">
        <v>43142</v>
      </c>
      <c r="B527" s="10">
        <v>0.9375</v>
      </c>
      <c r="C527" s="8">
        <v>68827</v>
      </c>
      <c r="D527" s="8">
        <v>68600</v>
      </c>
      <c r="E527" s="8">
        <v>68200</v>
      </c>
      <c r="F527" s="8">
        <v>384</v>
      </c>
      <c r="G527" s="8">
        <v>1049</v>
      </c>
      <c r="H527" s="8">
        <v>5126</v>
      </c>
      <c r="I527" s="8">
        <v>56774</v>
      </c>
      <c r="J527" s="8">
        <v>4942</v>
      </c>
      <c r="K527" s="8">
        <v>-1</v>
      </c>
      <c r="L527" s="8">
        <v>9031</v>
      </c>
      <c r="M527" s="8">
        <v>-29</v>
      </c>
      <c r="N527" s="8">
        <v>1105</v>
      </c>
    </row>
    <row r="528" spans="1:14" x14ac:dyDescent="0.25">
      <c r="A528" s="9">
        <v>43142</v>
      </c>
      <c r="B528" s="10">
        <v>0.95833333333333337</v>
      </c>
      <c r="C528" s="8">
        <v>71607</v>
      </c>
      <c r="D528" s="8">
        <v>71800</v>
      </c>
      <c r="E528" s="8">
        <v>71400</v>
      </c>
      <c r="F528" s="8">
        <v>383</v>
      </c>
      <c r="G528" s="8">
        <v>1134</v>
      </c>
      <c r="H528" s="8">
        <v>5194</v>
      </c>
      <c r="I528" s="8">
        <v>56725</v>
      </c>
      <c r="J528" s="8">
        <v>4957</v>
      </c>
      <c r="K528" s="8">
        <v>-2</v>
      </c>
      <c r="L528" s="8">
        <v>10912</v>
      </c>
      <c r="M528" s="8">
        <v>-28</v>
      </c>
      <c r="N528" s="8">
        <v>1103</v>
      </c>
    </row>
    <row r="529" spans="1:14" x14ac:dyDescent="0.25">
      <c r="A529" s="9">
        <v>43142</v>
      </c>
      <c r="B529" s="10">
        <v>0.97916666666666663</v>
      </c>
      <c r="C529" s="8">
        <v>71143</v>
      </c>
      <c r="D529" s="8">
        <v>71800</v>
      </c>
      <c r="E529" s="8">
        <v>71400</v>
      </c>
      <c r="F529" s="8">
        <v>383</v>
      </c>
      <c r="G529" s="8">
        <v>1017</v>
      </c>
      <c r="H529" s="8">
        <v>5122</v>
      </c>
      <c r="I529" s="8">
        <v>56191</v>
      </c>
      <c r="J529" s="8">
        <v>4898</v>
      </c>
      <c r="K529" s="8">
        <v>-1</v>
      </c>
      <c r="L529" s="8">
        <v>8832</v>
      </c>
      <c r="M529" s="8">
        <v>-29</v>
      </c>
      <c r="N529" s="8">
        <v>1097</v>
      </c>
    </row>
    <row r="530" spans="1:14" x14ac:dyDescent="0.25">
      <c r="A530" s="9">
        <v>43143</v>
      </c>
      <c r="B530" s="10">
        <v>0</v>
      </c>
      <c r="C530" s="8">
        <v>71339</v>
      </c>
      <c r="D530" s="8">
        <v>70200</v>
      </c>
      <c r="E530" s="8">
        <v>69900</v>
      </c>
      <c r="F530" s="8">
        <v>383</v>
      </c>
      <c r="G530" s="8">
        <v>940</v>
      </c>
      <c r="H530" s="8">
        <v>5191</v>
      </c>
      <c r="I530" s="8">
        <v>56597</v>
      </c>
      <c r="J530" s="8">
        <v>4799</v>
      </c>
      <c r="K530" s="8">
        <v>-2</v>
      </c>
      <c r="L530" s="8">
        <v>8694</v>
      </c>
      <c r="M530" s="8">
        <v>-30</v>
      </c>
      <c r="N530" s="8">
        <v>1105</v>
      </c>
    </row>
    <row r="531" spans="1:14" x14ac:dyDescent="0.25">
      <c r="A531" s="9">
        <v>43143</v>
      </c>
      <c r="B531" s="10">
        <v>2.0833333333333332E-2</v>
      </c>
      <c r="C531" s="8">
        <v>70063</v>
      </c>
      <c r="D531" s="8">
        <v>68600</v>
      </c>
      <c r="E531" s="8">
        <v>68200</v>
      </c>
      <c r="F531" s="8">
        <v>384</v>
      </c>
      <c r="G531" s="8">
        <v>877</v>
      </c>
      <c r="H531" s="8">
        <v>5297</v>
      </c>
      <c r="I531" s="8">
        <v>56834</v>
      </c>
      <c r="J531" s="8">
        <v>4938</v>
      </c>
      <c r="K531" s="8">
        <v>-2</v>
      </c>
      <c r="L531" s="8">
        <v>7665</v>
      </c>
      <c r="M531" s="8">
        <v>-167</v>
      </c>
      <c r="N531" s="8">
        <v>1103</v>
      </c>
    </row>
    <row r="532" spans="1:14" x14ac:dyDescent="0.25">
      <c r="A532" s="9">
        <v>43143</v>
      </c>
      <c r="B532" s="10">
        <v>4.1666666666666664E-2</v>
      </c>
      <c r="C532" s="8">
        <v>67738</v>
      </c>
      <c r="D532" s="8">
        <v>66700</v>
      </c>
      <c r="E532" s="8">
        <v>66300</v>
      </c>
      <c r="F532" s="8">
        <v>385</v>
      </c>
      <c r="G532" s="8">
        <v>681</v>
      </c>
      <c r="H532" s="8">
        <v>5177</v>
      </c>
      <c r="I532" s="8">
        <v>56671</v>
      </c>
      <c r="J532" s="8">
        <v>4727</v>
      </c>
      <c r="K532" s="8">
        <v>-2</v>
      </c>
      <c r="L532" s="8">
        <v>7256</v>
      </c>
      <c r="M532" s="8">
        <v>-1002</v>
      </c>
      <c r="N532" s="8">
        <v>1099</v>
      </c>
    </row>
    <row r="533" spans="1:14" x14ac:dyDescent="0.25">
      <c r="A533" s="9">
        <v>43143</v>
      </c>
      <c r="B533" s="10">
        <v>6.25E-2</v>
      </c>
      <c r="C533" s="8">
        <v>67635</v>
      </c>
      <c r="D533" s="8">
        <v>67400</v>
      </c>
      <c r="E533" s="8">
        <v>67200</v>
      </c>
      <c r="F533" s="8">
        <v>381</v>
      </c>
      <c r="G533" s="8">
        <v>693</v>
      </c>
      <c r="H533" s="8">
        <v>5330</v>
      </c>
      <c r="I533" s="8">
        <v>56972</v>
      </c>
      <c r="J533" s="8">
        <v>4515</v>
      </c>
      <c r="K533" s="8">
        <v>-2</v>
      </c>
      <c r="L533" s="8">
        <v>6973</v>
      </c>
      <c r="M533" s="8">
        <v>-1035</v>
      </c>
      <c r="N533" s="8">
        <v>1099</v>
      </c>
    </row>
    <row r="534" spans="1:14" x14ac:dyDescent="0.25">
      <c r="A534" s="9">
        <v>43143</v>
      </c>
      <c r="B534" s="10">
        <v>8.3333333333333329E-2</v>
      </c>
      <c r="C534" s="8">
        <v>67006</v>
      </c>
      <c r="D534" s="8">
        <v>67300</v>
      </c>
      <c r="E534" s="8">
        <v>67200</v>
      </c>
      <c r="F534" s="8">
        <v>382</v>
      </c>
      <c r="G534" s="8">
        <v>656</v>
      </c>
      <c r="H534" s="8">
        <v>5304</v>
      </c>
      <c r="I534" s="8">
        <v>56821</v>
      </c>
      <c r="J534" s="8">
        <v>4480</v>
      </c>
      <c r="K534" s="8">
        <v>-1</v>
      </c>
      <c r="L534" s="8">
        <v>6580</v>
      </c>
      <c r="M534" s="8">
        <v>-1070</v>
      </c>
      <c r="N534" s="8">
        <v>1096</v>
      </c>
    </row>
    <row r="535" spans="1:14" x14ac:dyDescent="0.25">
      <c r="A535" s="9">
        <v>43143</v>
      </c>
      <c r="B535" s="10">
        <v>0.10416666666666667</v>
      </c>
      <c r="C535" s="8">
        <v>67093</v>
      </c>
      <c r="D535" s="8">
        <v>65800</v>
      </c>
      <c r="E535" s="8">
        <v>65700</v>
      </c>
      <c r="F535" s="8">
        <v>381</v>
      </c>
      <c r="G535" s="8">
        <v>688</v>
      </c>
      <c r="H535" s="8">
        <v>5375</v>
      </c>
      <c r="I535" s="8">
        <v>56935</v>
      </c>
      <c r="J535" s="8">
        <v>4321</v>
      </c>
      <c r="K535" s="8">
        <v>-2</v>
      </c>
      <c r="L535" s="8">
        <v>5749</v>
      </c>
      <c r="M535" s="8">
        <v>-1278</v>
      </c>
      <c r="N535" s="8">
        <v>1099</v>
      </c>
    </row>
    <row r="536" spans="1:14" x14ac:dyDescent="0.25">
      <c r="A536" s="9">
        <v>43143</v>
      </c>
      <c r="B536" s="10">
        <v>0.125</v>
      </c>
      <c r="C536" s="8">
        <v>65394</v>
      </c>
      <c r="D536" s="8">
        <v>64200</v>
      </c>
      <c r="E536" s="8">
        <v>64000</v>
      </c>
      <c r="F536" s="8">
        <v>383</v>
      </c>
      <c r="G536" s="8">
        <v>689</v>
      </c>
      <c r="H536" s="8">
        <v>5530</v>
      </c>
      <c r="I536" s="8">
        <v>56146</v>
      </c>
      <c r="J536" s="8">
        <v>4344</v>
      </c>
      <c r="K536" s="8">
        <v>-2</v>
      </c>
      <c r="L536" s="8">
        <v>5756</v>
      </c>
      <c r="M536" s="8">
        <v>-2535</v>
      </c>
      <c r="N536" s="8">
        <v>1095</v>
      </c>
    </row>
    <row r="537" spans="1:14" x14ac:dyDescent="0.25">
      <c r="A537" s="9">
        <v>43143</v>
      </c>
      <c r="B537" s="10">
        <v>0.14583333333333334</v>
      </c>
      <c r="C537" s="8">
        <v>64544</v>
      </c>
      <c r="D537" s="8">
        <v>63300</v>
      </c>
      <c r="E537" s="8">
        <v>63300</v>
      </c>
      <c r="F537" s="8">
        <v>382</v>
      </c>
      <c r="G537" s="8">
        <v>695</v>
      </c>
      <c r="H537" s="8">
        <v>5656</v>
      </c>
      <c r="I537" s="8">
        <v>56198</v>
      </c>
      <c r="J537" s="8">
        <v>4238</v>
      </c>
      <c r="K537" s="8">
        <v>-2</v>
      </c>
      <c r="L537" s="8">
        <v>5864</v>
      </c>
      <c r="M537" s="8">
        <v>-2693</v>
      </c>
      <c r="N537" s="8">
        <v>1100</v>
      </c>
    </row>
    <row r="538" spans="1:14" x14ac:dyDescent="0.25">
      <c r="A538" s="9">
        <v>43143</v>
      </c>
      <c r="B538" s="10">
        <v>0.16666666666666666</v>
      </c>
      <c r="C538" s="8">
        <v>63718</v>
      </c>
      <c r="D538" s="8">
        <v>62300</v>
      </c>
      <c r="E538" s="8">
        <v>62300</v>
      </c>
      <c r="F538" s="8">
        <v>383</v>
      </c>
      <c r="G538" s="8">
        <v>680</v>
      </c>
      <c r="H538" s="8">
        <v>5709</v>
      </c>
      <c r="I538" s="8">
        <v>56033</v>
      </c>
      <c r="J538" s="8">
        <v>4190</v>
      </c>
      <c r="K538" s="8">
        <v>-2</v>
      </c>
      <c r="L538" s="8">
        <v>5906</v>
      </c>
      <c r="M538" s="8">
        <v>-3427</v>
      </c>
      <c r="N538" s="8">
        <v>1100</v>
      </c>
    </row>
    <row r="539" spans="1:14" x14ac:dyDescent="0.25">
      <c r="A539" s="9">
        <v>43143</v>
      </c>
      <c r="B539" s="10">
        <v>0.1875</v>
      </c>
      <c r="C539" s="8">
        <v>63883</v>
      </c>
      <c r="D539" s="8">
        <v>62300</v>
      </c>
      <c r="E539" s="8">
        <v>62600</v>
      </c>
      <c r="F539" s="8">
        <v>383</v>
      </c>
      <c r="G539" s="8">
        <v>679</v>
      </c>
      <c r="H539" s="8">
        <v>6174</v>
      </c>
      <c r="I539" s="8">
        <v>56005</v>
      </c>
      <c r="J539" s="8">
        <v>4165</v>
      </c>
      <c r="K539" s="8">
        <v>-2</v>
      </c>
      <c r="L539" s="8">
        <v>5828</v>
      </c>
      <c r="M539" s="8">
        <v>-3435</v>
      </c>
      <c r="N539" s="8">
        <v>1093</v>
      </c>
    </row>
    <row r="540" spans="1:14" x14ac:dyDescent="0.25">
      <c r="A540" s="9">
        <v>43143</v>
      </c>
      <c r="B540" s="10">
        <v>0.20833333333333334</v>
      </c>
      <c r="C540" s="8">
        <v>64375</v>
      </c>
      <c r="D540" s="8">
        <v>63500</v>
      </c>
      <c r="E540" s="8">
        <v>63600</v>
      </c>
      <c r="F540" s="8">
        <v>383</v>
      </c>
      <c r="G540" s="8">
        <v>620</v>
      </c>
      <c r="H540" s="8">
        <v>6375</v>
      </c>
      <c r="I540" s="8">
        <v>55476</v>
      </c>
      <c r="J540" s="8">
        <v>4138</v>
      </c>
      <c r="K540" s="8">
        <v>-2</v>
      </c>
      <c r="L540" s="8">
        <v>5540</v>
      </c>
      <c r="M540" s="8">
        <v>-2130</v>
      </c>
      <c r="N540" s="8">
        <v>1087</v>
      </c>
    </row>
    <row r="541" spans="1:14" x14ac:dyDescent="0.25">
      <c r="A541" s="9">
        <v>43143</v>
      </c>
      <c r="B541" s="10">
        <v>0.22916666666666666</v>
      </c>
      <c r="C541" s="8">
        <v>66993</v>
      </c>
      <c r="D541" s="8">
        <v>65700</v>
      </c>
      <c r="E541" s="8">
        <v>66100</v>
      </c>
      <c r="F541" s="8">
        <v>384</v>
      </c>
      <c r="G541" s="8">
        <v>676</v>
      </c>
      <c r="H541" s="8">
        <v>7552</v>
      </c>
      <c r="I541" s="8">
        <v>56117</v>
      </c>
      <c r="J541" s="8">
        <v>3938</v>
      </c>
      <c r="K541" s="8">
        <v>-2</v>
      </c>
      <c r="L541" s="8">
        <v>6642</v>
      </c>
      <c r="M541" s="8">
        <v>-2038</v>
      </c>
      <c r="N541" s="8">
        <v>1089</v>
      </c>
    </row>
    <row r="542" spans="1:14" x14ac:dyDescent="0.25">
      <c r="A542" s="9">
        <v>43143</v>
      </c>
      <c r="B542" s="10">
        <v>0.25</v>
      </c>
      <c r="C542" s="8">
        <v>69134</v>
      </c>
      <c r="D542" s="8">
        <v>68100</v>
      </c>
      <c r="E542" s="8">
        <v>68300</v>
      </c>
      <c r="F542" s="8">
        <v>384</v>
      </c>
      <c r="G542" s="8">
        <v>681</v>
      </c>
      <c r="H542" s="8">
        <v>7989</v>
      </c>
      <c r="I542" s="8">
        <v>57068</v>
      </c>
      <c r="J542" s="8">
        <v>3813</v>
      </c>
      <c r="K542" s="8">
        <v>-2</v>
      </c>
      <c r="L542" s="8">
        <v>6665</v>
      </c>
      <c r="M542" s="8">
        <v>-1116</v>
      </c>
      <c r="N542" s="8">
        <v>1089</v>
      </c>
    </row>
    <row r="543" spans="1:14" x14ac:dyDescent="0.25">
      <c r="A543" s="9">
        <v>43143</v>
      </c>
      <c r="B543" s="10">
        <v>0.27083333333333331</v>
      </c>
      <c r="C543" s="8">
        <v>73377</v>
      </c>
      <c r="D543" s="8">
        <v>72000</v>
      </c>
      <c r="E543" s="8">
        <v>72800</v>
      </c>
      <c r="F543" s="8">
        <v>385</v>
      </c>
      <c r="G543" s="8">
        <v>767</v>
      </c>
      <c r="H543" s="8">
        <v>8709</v>
      </c>
      <c r="I543" s="8">
        <v>57217</v>
      </c>
      <c r="J543" s="8">
        <v>3698</v>
      </c>
      <c r="K543" s="8">
        <v>-2</v>
      </c>
      <c r="L543" s="8">
        <v>8017</v>
      </c>
      <c r="M543" s="8">
        <v>-72</v>
      </c>
      <c r="N543" s="8">
        <v>1081</v>
      </c>
    </row>
    <row r="544" spans="1:14" x14ac:dyDescent="0.25">
      <c r="A544" s="9">
        <v>43143</v>
      </c>
      <c r="B544" s="10">
        <v>0.29166666666666669</v>
      </c>
      <c r="C544" s="8">
        <v>76883</v>
      </c>
      <c r="D544" s="8">
        <v>75600</v>
      </c>
      <c r="E544" s="8">
        <v>76400</v>
      </c>
      <c r="F544" s="8">
        <v>384</v>
      </c>
      <c r="G544" s="8">
        <v>938</v>
      </c>
      <c r="H544" s="8">
        <v>8969</v>
      </c>
      <c r="I544" s="8">
        <v>57256</v>
      </c>
      <c r="J544" s="8">
        <v>3474</v>
      </c>
      <c r="K544" s="8">
        <v>-2</v>
      </c>
      <c r="L544" s="8">
        <v>11097</v>
      </c>
      <c r="M544" s="8">
        <v>-79</v>
      </c>
      <c r="N544" s="8">
        <v>1077</v>
      </c>
    </row>
    <row r="545" spans="1:14" x14ac:dyDescent="0.25">
      <c r="A545" s="9">
        <v>43143</v>
      </c>
      <c r="B545" s="10">
        <v>0.3125</v>
      </c>
      <c r="C545" s="8">
        <v>79877</v>
      </c>
      <c r="D545" s="8">
        <v>78700</v>
      </c>
      <c r="E545" s="8">
        <v>79000</v>
      </c>
      <c r="F545" s="8">
        <v>385</v>
      </c>
      <c r="G545" s="8">
        <v>1277</v>
      </c>
      <c r="H545" s="8">
        <v>9027</v>
      </c>
      <c r="I545" s="8">
        <v>57260</v>
      </c>
      <c r="J545" s="8">
        <v>3336</v>
      </c>
      <c r="K545" s="8">
        <v>-2</v>
      </c>
      <c r="L545" s="8">
        <v>12568</v>
      </c>
      <c r="M545" s="8">
        <v>-48</v>
      </c>
      <c r="N545" s="8">
        <v>1072</v>
      </c>
    </row>
    <row r="546" spans="1:14" x14ac:dyDescent="0.25">
      <c r="A546" s="9">
        <v>43143</v>
      </c>
      <c r="B546" s="10">
        <v>0.33333333333333331</v>
      </c>
      <c r="C546" s="8">
        <v>81230</v>
      </c>
      <c r="D546" s="8">
        <v>80300</v>
      </c>
      <c r="E546" s="8">
        <v>80500</v>
      </c>
      <c r="F546" s="8">
        <v>386</v>
      </c>
      <c r="G546" s="8">
        <v>1445</v>
      </c>
      <c r="H546" s="8">
        <v>9102</v>
      </c>
      <c r="I546" s="8">
        <v>57239</v>
      </c>
      <c r="J546" s="8">
        <v>3138</v>
      </c>
      <c r="K546" s="8">
        <v>3</v>
      </c>
      <c r="L546" s="8">
        <v>14005</v>
      </c>
      <c r="M546" s="8">
        <v>-28</v>
      </c>
      <c r="N546" s="8">
        <v>1063</v>
      </c>
    </row>
    <row r="547" spans="1:14" x14ac:dyDescent="0.25">
      <c r="A547" s="9">
        <v>43143</v>
      </c>
      <c r="B547" s="10">
        <v>0.35416666666666669</v>
      </c>
      <c r="C547" s="8">
        <v>81742</v>
      </c>
      <c r="D547" s="8">
        <v>80800</v>
      </c>
      <c r="E547" s="8">
        <v>81100</v>
      </c>
      <c r="F547" s="8">
        <v>748</v>
      </c>
      <c r="G547" s="8">
        <v>1423</v>
      </c>
      <c r="H547" s="8">
        <v>9165</v>
      </c>
      <c r="I547" s="8">
        <v>57147</v>
      </c>
      <c r="J547" s="8">
        <v>2988</v>
      </c>
      <c r="K547" s="8">
        <v>168</v>
      </c>
      <c r="L547" s="8">
        <v>14423</v>
      </c>
      <c r="M547" s="8">
        <v>-28</v>
      </c>
      <c r="N547" s="8">
        <v>1060</v>
      </c>
    </row>
    <row r="548" spans="1:14" x14ac:dyDescent="0.25">
      <c r="A548" s="9">
        <v>43143</v>
      </c>
      <c r="B548" s="10">
        <v>0.375</v>
      </c>
      <c r="C548" s="8">
        <v>82384</v>
      </c>
      <c r="D548" s="8">
        <v>81400</v>
      </c>
      <c r="E548" s="8">
        <v>81500</v>
      </c>
      <c r="F548" s="8">
        <v>1136</v>
      </c>
      <c r="G548" s="8">
        <v>1424</v>
      </c>
      <c r="H548" s="8">
        <v>9478</v>
      </c>
      <c r="I548" s="8">
        <v>57089</v>
      </c>
      <c r="J548" s="8">
        <v>2756</v>
      </c>
      <c r="K548" s="8">
        <v>713</v>
      </c>
      <c r="L548" s="8">
        <v>14478</v>
      </c>
      <c r="M548" s="8">
        <v>-30</v>
      </c>
      <c r="N548" s="8">
        <v>1063</v>
      </c>
    </row>
    <row r="549" spans="1:14" x14ac:dyDescent="0.25">
      <c r="A549" s="9">
        <v>43143</v>
      </c>
      <c r="B549" s="10">
        <v>0.39583333333333331</v>
      </c>
      <c r="C549" s="8">
        <v>82178</v>
      </c>
      <c r="D549" s="8">
        <v>81800</v>
      </c>
      <c r="E549" s="8">
        <v>81200</v>
      </c>
      <c r="F549" s="8">
        <v>1127</v>
      </c>
      <c r="G549" s="8">
        <v>1583</v>
      </c>
      <c r="H549" s="8">
        <v>9430</v>
      </c>
      <c r="I549" s="8">
        <v>56922</v>
      </c>
      <c r="J549" s="8">
        <v>2460</v>
      </c>
      <c r="K549" s="8">
        <v>1519</v>
      </c>
      <c r="L549" s="8">
        <v>14929</v>
      </c>
      <c r="M549" s="8">
        <v>-29</v>
      </c>
      <c r="N549" s="8">
        <v>1050</v>
      </c>
    </row>
    <row r="550" spans="1:14" x14ac:dyDescent="0.25">
      <c r="A550" s="9">
        <v>43143</v>
      </c>
      <c r="B550" s="10">
        <v>0.41666666666666669</v>
      </c>
      <c r="C550" s="8">
        <v>81798</v>
      </c>
      <c r="D550" s="8">
        <v>81500</v>
      </c>
      <c r="E550" s="8">
        <v>80500</v>
      </c>
      <c r="F550" s="8">
        <v>1123</v>
      </c>
      <c r="G550" s="8">
        <v>1684</v>
      </c>
      <c r="H550" s="8">
        <v>9399</v>
      </c>
      <c r="I550" s="8">
        <v>57088</v>
      </c>
      <c r="J550" s="8">
        <v>2150</v>
      </c>
      <c r="K550" s="8">
        <v>2339</v>
      </c>
      <c r="L550" s="8">
        <v>13922</v>
      </c>
      <c r="M550" s="8">
        <v>-29</v>
      </c>
      <c r="N550" s="8">
        <v>1057</v>
      </c>
    </row>
    <row r="551" spans="1:14" x14ac:dyDescent="0.25">
      <c r="A551" s="9">
        <v>43143</v>
      </c>
      <c r="B551" s="10">
        <v>0.4375</v>
      </c>
      <c r="C551" s="8">
        <v>80734</v>
      </c>
      <c r="D551" s="8">
        <v>81200</v>
      </c>
      <c r="E551" s="8">
        <v>79500</v>
      </c>
      <c r="F551" s="8">
        <v>1122</v>
      </c>
      <c r="G551" s="8">
        <v>1788</v>
      </c>
      <c r="H551" s="8">
        <v>9279</v>
      </c>
      <c r="I551" s="8">
        <v>57095</v>
      </c>
      <c r="J551" s="8">
        <v>1937</v>
      </c>
      <c r="K551" s="8">
        <v>3035</v>
      </c>
      <c r="L551" s="8">
        <v>12919</v>
      </c>
      <c r="M551" s="8">
        <v>-29</v>
      </c>
      <c r="N551" s="8">
        <v>1053</v>
      </c>
    </row>
    <row r="552" spans="1:14" x14ac:dyDescent="0.25">
      <c r="A552" s="9">
        <v>43143</v>
      </c>
      <c r="B552" s="10">
        <v>0.45833333333333331</v>
      </c>
      <c r="C552" s="8">
        <v>80099</v>
      </c>
      <c r="D552" s="8">
        <v>80900</v>
      </c>
      <c r="E552" s="8">
        <v>78700</v>
      </c>
      <c r="F552" s="8">
        <v>1118</v>
      </c>
      <c r="G552" s="8">
        <v>1787</v>
      </c>
      <c r="H552" s="8">
        <v>9289</v>
      </c>
      <c r="I552" s="8">
        <v>57198</v>
      </c>
      <c r="J552" s="8">
        <v>1884</v>
      </c>
      <c r="K552" s="8">
        <v>3527</v>
      </c>
      <c r="L552" s="8">
        <v>12150</v>
      </c>
      <c r="M552" s="8">
        <v>-29</v>
      </c>
      <c r="N552" s="8">
        <v>1050</v>
      </c>
    </row>
    <row r="553" spans="1:14" x14ac:dyDescent="0.25">
      <c r="A553" s="9">
        <v>43143</v>
      </c>
      <c r="B553" s="10">
        <v>0.47916666666666669</v>
      </c>
      <c r="C553" s="8">
        <v>79823</v>
      </c>
      <c r="D553" s="8">
        <v>80800</v>
      </c>
      <c r="E553" s="8">
        <v>78200</v>
      </c>
      <c r="F553" s="8">
        <v>396</v>
      </c>
      <c r="G553" s="8">
        <v>1795</v>
      </c>
      <c r="H553" s="8">
        <v>9057</v>
      </c>
      <c r="I553" s="8">
        <v>57214</v>
      </c>
      <c r="J553" s="8">
        <v>1896</v>
      </c>
      <c r="K553" s="8">
        <v>3938</v>
      </c>
      <c r="L553" s="8">
        <v>12190</v>
      </c>
      <c r="M553" s="8">
        <v>-29</v>
      </c>
      <c r="N553" s="8">
        <v>1057</v>
      </c>
    </row>
    <row r="554" spans="1:14" x14ac:dyDescent="0.25">
      <c r="A554" s="9">
        <v>43143</v>
      </c>
      <c r="B554" s="10">
        <v>0.5</v>
      </c>
      <c r="C554" s="8">
        <v>79773</v>
      </c>
      <c r="D554" s="8">
        <v>80800</v>
      </c>
      <c r="E554" s="8">
        <v>78400</v>
      </c>
      <c r="F554" s="8">
        <v>396</v>
      </c>
      <c r="G554" s="8">
        <v>1797</v>
      </c>
      <c r="H554" s="8">
        <v>9083</v>
      </c>
      <c r="I554" s="8">
        <v>57209</v>
      </c>
      <c r="J554" s="8">
        <v>1987</v>
      </c>
      <c r="K554" s="8">
        <v>4297</v>
      </c>
      <c r="L554" s="8">
        <v>11546</v>
      </c>
      <c r="M554" s="8">
        <v>-29</v>
      </c>
      <c r="N554" s="8">
        <v>1064</v>
      </c>
    </row>
    <row r="555" spans="1:14" x14ac:dyDescent="0.25">
      <c r="A555" s="9">
        <v>43143</v>
      </c>
      <c r="B555" s="10">
        <v>0.52083333333333337</v>
      </c>
      <c r="C555" s="8">
        <v>78612</v>
      </c>
      <c r="D555" s="8">
        <v>79500</v>
      </c>
      <c r="E555" s="8">
        <v>77100</v>
      </c>
      <c r="F555" s="8">
        <v>397</v>
      </c>
      <c r="G555" s="8">
        <v>1801</v>
      </c>
      <c r="H555" s="8">
        <v>9055</v>
      </c>
      <c r="I555" s="8">
        <v>57186</v>
      </c>
      <c r="J555" s="8">
        <v>2023</v>
      </c>
      <c r="K555" s="8">
        <v>4400</v>
      </c>
      <c r="L555" s="8">
        <v>10448</v>
      </c>
      <c r="M555" s="8">
        <v>-29</v>
      </c>
      <c r="N555" s="8">
        <v>1065</v>
      </c>
    </row>
    <row r="556" spans="1:14" x14ac:dyDescent="0.25">
      <c r="A556" s="9">
        <v>43143</v>
      </c>
      <c r="B556" s="10">
        <v>0.54166666666666663</v>
      </c>
      <c r="C556" s="8">
        <v>78645</v>
      </c>
      <c r="D556" s="8">
        <v>80500</v>
      </c>
      <c r="E556" s="8">
        <v>78100</v>
      </c>
      <c r="F556" s="8">
        <v>397</v>
      </c>
      <c r="G556" s="8">
        <v>1701</v>
      </c>
      <c r="H556" s="8">
        <v>8998</v>
      </c>
      <c r="I556" s="8">
        <v>57186</v>
      </c>
      <c r="J556" s="8">
        <v>2112</v>
      </c>
      <c r="K556" s="8">
        <v>4449</v>
      </c>
      <c r="L556" s="8">
        <v>10422</v>
      </c>
      <c r="M556" s="8">
        <v>-29</v>
      </c>
      <c r="N556" s="8">
        <v>1075</v>
      </c>
    </row>
    <row r="557" spans="1:14" x14ac:dyDescent="0.25">
      <c r="A557" s="9">
        <v>43143</v>
      </c>
      <c r="B557" s="10">
        <v>0.5625</v>
      </c>
      <c r="C557" s="8">
        <v>77201</v>
      </c>
      <c r="D557" s="8">
        <v>78100</v>
      </c>
      <c r="E557" s="8">
        <v>75400</v>
      </c>
      <c r="F557" s="8">
        <v>395</v>
      </c>
      <c r="G557" s="8">
        <v>1468</v>
      </c>
      <c r="H557" s="8">
        <v>8840</v>
      </c>
      <c r="I557" s="8">
        <v>57164</v>
      </c>
      <c r="J557" s="8">
        <v>2168</v>
      </c>
      <c r="K557" s="8">
        <v>4277</v>
      </c>
      <c r="L557" s="8">
        <v>9252</v>
      </c>
      <c r="M557" s="8">
        <v>-28</v>
      </c>
      <c r="N557" s="8">
        <v>1064</v>
      </c>
    </row>
    <row r="558" spans="1:14" x14ac:dyDescent="0.25">
      <c r="A558" s="9">
        <v>43143</v>
      </c>
      <c r="B558" s="10">
        <v>0.58333333333333337</v>
      </c>
      <c r="C558" s="8">
        <v>76428</v>
      </c>
      <c r="D558" s="8">
        <v>77000</v>
      </c>
      <c r="E558" s="8">
        <v>75000</v>
      </c>
      <c r="F558" s="8">
        <v>396</v>
      </c>
      <c r="G558" s="8">
        <v>1248</v>
      </c>
      <c r="H558" s="8">
        <v>8774</v>
      </c>
      <c r="I558" s="8">
        <v>57153</v>
      </c>
      <c r="J558" s="8">
        <v>2224</v>
      </c>
      <c r="K558" s="8">
        <v>4171</v>
      </c>
      <c r="L558" s="8">
        <v>8580</v>
      </c>
      <c r="M558" s="8">
        <v>-29</v>
      </c>
      <c r="N558" s="8">
        <v>1067</v>
      </c>
    </row>
    <row r="559" spans="1:14" x14ac:dyDescent="0.25">
      <c r="A559" s="9">
        <v>43143</v>
      </c>
      <c r="B559" s="10">
        <v>0.60416666666666663</v>
      </c>
      <c r="C559" s="8">
        <v>75503</v>
      </c>
      <c r="D559" s="8">
        <v>76600</v>
      </c>
      <c r="E559" s="8">
        <v>74600</v>
      </c>
      <c r="F559" s="8">
        <v>395</v>
      </c>
      <c r="G559" s="8">
        <v>1273</v>
      </c>
      <c r="H559" s="8">
        <v>8894</v>
      </c>
      <c r="I559" s="8">
        <v>57061</v>
      </c>
      <c r="J559" s="8">
        <v>2335</v>
      </c>
      <c r="K559" s="8">
        <v>3852</v>
      </c>
      <c r="L559" s="8">
        <v>8725</v>
      </c>
      <c r="M559" s="8">
        <v>-28</v>
      </c>
      <c r="N559" s="8">
        <v>1078</v>
      </c>
    </row>
    <row r="560" spans="1:14" x14ac:dyDescent="0.25">
      <c r="A560" s="9">
        <v>43143</v>
      </c>
      <c r="B560" s="10">
        <v>0.625</v>
      </c>
      <c r="C560" s="8">
        <v>73732</v>
      </c>
      <c r="D560" s="8">
        <v>75000</v>
      </c>
      <c r="E560" s="8">
        <v>73500</v>
      </c>
      <c r="F560" s="8">
        <v>395</v>
      </c>
      <c r="G560" s="8">
        <v>1048</v>
      </c>
      <c r="H560" s="8">
        <v>8617</v>
      </c>
      <c r="I560" s="8">
        <v>56872</v>
      </c>
      <c r="J560" s="8">
        <v>2329</v>
      </c>
      <c r="K560" s="8">
        <v>3574</v>
      </c>
      <c r="L560" s="8">
        <v>8193</v>
      </c>
      <c r="M560" s="8">
        <v>-28</v>
      </c>
      <c r="N560" s="8">
        <v>1070</v>
      </c>
    </row>
    <row r="561" spans="1:14" x14ac:dyDescent="0.25">
      <c r="A561" s="9">
        <v>43143</v>
      </c>
      <c r="B561" s="10">
        <v>0.64583333333333337</v>
      </c>
      <c r="C561" s="8">
        <v>73282</v>
      </c>
      <c r="D561" s="8">
        <v>74100</v>
      </c>
      <c r="E561" s="8">
        <v>73000</v>
      </c>
      <c r="F561" s="8">
        <v>396</v>
      </c>
      <c r="G561" s="8">
        <v>1081</v>
      </c>
      <c r="H561" s="8">
        <v>8724</v>
      </c>
      <c r="I561" s="8">
        <v>56979</v>
      </c>
      <c r="J561" s="8">
        <v>2238</v>
      </c>
      <c r="K561" s="8">
        <v>3264</v>
      </c>
      <c r="L561" s="8">
        <v>8037</v>
      </c>
      <c r="M561" s="8">
        <v>-29</v>
      </c>
      <c r="N561" s="8">
        <v>1086</v>
      </c>
    </row>
    <row r="562" spans="1:14" x14ac:dyDescent="0.25">
      <c r="A562" s="9">
        <v>43143</v>
      </c>
      <c r="B562" s="10">
        <v>0.66666666666666663</v>
      </c>
      <c r="C562" s="8">
        <v>72423</v>
      </c>
      <c r="D562" s="8">
        <v>73500</v>
      </c>
      <c r="E562" s="8">
        <v>72200</v>
      </c>
      <c r="F562" s="8">
        <v>395</v>
      </c>
      <c r="G562" s="8">
        <v>1089</v>
      </c>
      <c r="H562" s="8">
        <v>8684</v>
      </c>
      <c r="I562" s="8">
        <v>57162</v>
      </c>
      <c r="J562" s="8">
        <v>2104</v>
      </c>
      <c r="K562" s="8">
        <v>2626</v>
      </c>
      <c r="L562" s="8">
        <v>7988</v>
      </c>
      <c r="M562" s="8">
        <v>-29</v>
      </c>
      <c r="N562" s="8">
        <v>1110</v>
      </c>
    </row>
    <row r="563" spans="1:14" x14ac:dyDescent="0.25">
      <c r="A563" s="9">
        <v>43143</v>
      </c>
      <c r="B563" s="10">
        <v>0.6875</v>
      </c>
      <c r="C563" s="8">
        <v>71991</v>
      </c>
      <c r="D563" s="8">
        <v>73000</v>
      </c>
      <c r="E563" s="8">
        <v>72000</v>
      </c>
      <c r="F563" s="8">
        <v>396</v>
      </c>
      <c r="G563" s="8">
        <v>662</v>
      </c>
      <c r="H563" s="8">
        <v>8838</v>
      </c>
      <c r="I563" s="8">
        <v>57157</v>
      </c>
      <c r="J563" s="8">
        <v>2026</v>
      </c>
      <c r="K563" s="8">
        <v>2089</v>
      </c>
      <c r="L563" s="8">
        <v>8944</v>
      </c>
      <c r="M563" s="8">
        <v>-28</v>
      </c>
      <c r="N563" s="8">
        <v>1108</v>
      </c>
    </row>
    <row r="564" spans="1:14" x14ac:dyDescent="0.25">
      <c r="A564" s="9">
        <v>43143</v>
      </c>
      <c r="B564" s="10">
        <v>0.70833333333333337</v>
      </c>
      <c r="C564" s="8">
        <v>72146</v>
      </c>
      <c r="D564" s="8">
        <v>73100</v>
      </c>
      <c r="E564" s="8">
        <v>72100</v>
      </c>
      <c r="F564" s="8">
        <v>395</v>
      </c>
      <c r="G564" s="8">
        <v>675</v>
      </c>
      <c r="H564" s="8">
        <v>8886</v>
      </c>
      <c r="I564" s="8">
        <v>57159</v>
      </c>
      <c r="J564" s="8">
        <v>1989</v>
      </c>
      <c r="K564" s="8">
        <v>1433</v>
      </c>
      <c r="L564" s="8">
        <v>9962</v>
      </c>
      <c r="M564" s="8">
        <v>-42</v>
      </c>
      <c r="N564" s="8">
        <v>1128</v>
      </c>
    </row>
    <row r="565" spans="1:14" x14ac:dyDescent="0.25">
      <c r="A565" s="9">
        <v>43143</v>
      </c>
      <c r="B565" s="10">
        <v>0.72916666666666663</v>
      </c>
      <c r="C565" s="8">
        <v>72674</v>
      </c>
      <c r="D565" s="8">
        <v>74500</v>
      </c>
      <c r="E565" s="8">
        <v>73500</v>
      </c>
      <c r="F565" s="8">
        <v>397</v>
      </c>
      <c r="G565" s="8">
        <v>793</v>
      </c>
      <c r="H565" s="8">
        <v>8950</v>
      </c>
      <c r="I565" s="8">
        <v>57168</v>
      </c>
      <c r="J565" s="8">
        <v>1901</v>
      </c>
      <c r="K565" s="8">
        <v>689</v>
      </c>
      <c r="L565" s="8">
        <v>10351</v>
      </c>
      <c r="M565" s="8">
        <v>-52</v>
      </c>
      <c r="N565" s="8">
        <v>1146</v>
      </c>
    </row>
    <row r="566" spans="1:14" x14ac:dyDescent="0.25">
      <c r="A566" s="9">
        <v>43143</v>
      </c>
      <c r="B566" s="10">
        <v>0.75</v>
      </c>
      <c r="C566" s="8">
        <v>74513</v>
      </c>
      <c r="D566" s="8">
        <v>77400</v>
      </c>
      <c r="E566" s="8">
        <v>76400</v>
      </c>
      <c r="F566" s="8">
        <v>397</v>
      </c>
      <c r="G566" s="8">
        <v>1055</v>
      </c>
      <c r="H566" s="8">
        <v>9105</v>
      </c>
      <c r="I566" s="8">
        <v>57151</v>
      </c>
      <c r="J566" s="8">
        <v>1826</v>
      </c>
      <c r="K566" s="8">
        <v>164</v>
      </c>
      <c r="L566" s="8">
        <v>12066</v>
      </c>
      <c r="M566" s="8">
        <v>-60</v>
      </c>
      <c r="N566" s="8">
        <v>1165</v>
      </c>
    </row>
    <row r="567" spans="1:14" x14ac:dyDescent="0.25">
      <c r="A567" s="9">
        <v>43143</v>
      </c>
      <c r="B567" s="10">
        <v>0.77083333333333337</v>
      </c>
      <c r="C567" s="8">
        <v>78795</v>
      </c>
      <c r="D567" s="8">
        <v>81300</v>
      </c>
      <c r="E567" s="8">
        <v>80300</v>
      </c>
      <c r="F567" s="8">
        <v>400</v>
      </c>
      <c r="G567" s="8">
        <v>1164</v>
      </c>
      <c r="H567" s="8">
        <v>8993</v>
      </c>
      <c r="I567" s="8">
        <v>57078</v>
      </c>
      <c r="J567" s="8">
        <v>1982</v>
      </c>
      <c r="K567" s="8">
        <v>0</v>
      </c>
      <c r="L567" s="8">
        <v>12504</v>
      </c>
      <c r="M567" s="8">
        <v>-72</v>
      </c>
      <c r="N567" s="8">
        <v>1165</v>
      </c>
    </row>
    <row r="568" spans="1:14" x14ac:dyDescent="0.25">
      <c r="A568" s="9">
        <v>43143</v>
      </c>
      <c r="B568" s="10">
        <v>0.79166666666666663</v>
      </c>
      <c r="C568" s="8">
        <v>82908</v>
      </c>
      <c r="D568" s="8">
        <v>84000</v>
      </c>
      <c r="E568" s="8">
        <v>83000</v>
      </c>
      <c r="F568" s="8">
        <v>401</v>
      </c>
      <c r="G568" s="8">
        <v>1173</v>
      </c>
      <c r="H568" s="8">
        <v>9060</v>
      </c>
      <c r="I568" s="8">
        <v>57091</v>
      </c>
      <c r="J568" s="8">
        <v>2336</v>
      </c>
      <c r="K568" s="8">
        <v>-1</v>
      </c>
      <c r="L568" s="8">
        <v>15648</v>
      </c>
      <c r="M568" s="8">
        <v>-77</v>
      </c>
      <c r="N568" s="8">
        <v>1158</v>
      </c>
    </row>
    <row r="569" spans="1:14" x14ac:dyDescent="0.25">
      <c r="A569" s="9">
        <v>43143</v>
      </c>
      <c r="B569" s="10">
        <v>0.8125</v>
      </c>
      <c r="C569" s="8">
        <v>83333</v>
      </c>
      <c r="D569" s="8">
        <v>83000</v>
      </c>
      <c r="E569" s="8">
        <v>82000</v>
      </c>
      <c r="F569" s="8">
        <v>401</v>
      </c>
      <c r="G569" s="8">
        <v>1110</v>
      </c>
      <c r="H569" s="8">
        <v>9177</v>
      </c>
      <c r="I569" s="8">
        <v>57105</v>
      </c>
      <c r="J569" s="8">
        <v>2589</v>
      </c>
      <c r="K569" s="8">
        <v>-1</v>
      </c>
      <c r="L569" s="8">
        <v>16341</v>
      </c>
      <c r="M569" s="8">
        <v>-81</v>
      </c>
      <c r="N569" s="8">
        <v>1161</v>
      </c>
    </row>
    <row r="570" spans="1:14" x14ac:dyDescent="0.25">
      <c r="A570" s="9">
        <v>43143</v>
      </c>
      <c r="B570" s="10">
        <v>0.83333333333333337</v>
      </c>
      <c r="C570" s="8">
        <v>81628</v>
      </c>
      <c r="D570" s="8">
        <v>81000</v>
      </c>
      <c r="E570" s="8">
        <v>80100</v>
      </c>
      <c r="F570" s="8">
        <v>400</v>
      </c>
      <c r="G570" s="8">
        <v>1034</v>
      </c>
      <c r="H570" s="8">
        <v>9148</v>
      </c>
      <c r="I570" s="8">
        <v>57037</v>
      </c>
      <c r="J570" s="8">
        <v>2758</v>
      </c>
      <c r="K570" s="8">
        <v>-1</v>
      </c>
      <c r="L570" s="8">
        <v>15032</v>
      </c>
      <c r="M570" s="8">
        <v>-28</v>
      </c>
      <c r="N570" s="8">
        <v>1169</v>
      </c>
    </row>
    <row r="571" spans="1:14" x14ac:dyDescent="0.25">
      <c r="A571" s="9">
        <v>43143</v>
      </c>
      <c r="B571" s="10">
        <v>0.85416666666666663</v>
      </c>
      <c r="C571" s="8">
        <v>79393</v>
      </c>
      <c r="D571" s="8">
        <v>78500</v>
      </c>
      <c r="E571" s="8">
        <v>77600</v>
      </c>
      <c r="F571" s="8">
        <v>399</v>
      </c>
      <c r="G571" s="8">
        <v>869</v>
      </c>
      <c r="H571" s="8">
        <v>9104</v>
      </c>
      <c r="I571" s="8">
        <v>57125</v>
      </c>
      <c r="J571" s="8">
        <v>2946</v>
      </c>
      <c r="K571" s="8">
        <v>-2</v>
      </c>
      <c r="L571" s="8">
        <v>14640</v>
      </c>
      <c r="M571" s="8">
        <v>-28</v>
      </c>
      <c r="N571" s="8">
        <v>1178</v>
      </c>
    </row>
    <row r="572" spans="1:14" x14ac:dyDescent="0.25">
      <c r="A572" s="9">
        <v>43143</v>
      </c>
      <c r="B572" s="10">
        <v>0.875</v>
      </c>
      <c r="C572" s="8">
        <v>77210</v>
      </c>
      <c r="D572" s="8">
        <v>76400</v>
      </c>
      <c r="E572" s="8">
        <v>75500</v>
      </c>
      <c r="F572" s="8">
        <v>399</v>
      </c>
      <c r="G572" s="8">
        <v>664</v>
      </c>
      <c r="H572" s="8">
        <v>9024</v>
      </c>
      <c r="I572" s="8">
        <v>57116</v>
      </c>
      <c r="J572" s="8">
        <v>3131</v>
      </c>
      <c r="K572" s="8">
        <v>-2</v>
      </c>
      <c r="L572" s="8">
        <v>12575</v>
      </c>
      <c r="M572" s="8">
        <v>-28</v>
      </c>
      <c r="N572" s="8">
        <v>1186</v>
      </c>
    </row>
    <row r="573" spans="1:14" x14ac:dyDescent="0.25">
      <c r="A573" s="9">
        <v>43143</v>
      </c>
      <c r="B573" s="10">
        <v>0.89583333333333337</v>
      </c>
      <c r="C573" s="8">
        <v>75477</v>
      </c>
      <c r="D573" s="8">
        <v>74700</v>
      </c>
      <c r="E573" s="8">
        <v>73800</v>
      </c>
      <c r="F573" s="8">
        <v>400</v>
      </c>
      <c r="G573" s="8">
        <v>662</v>
      </c>
      <c r="H573" s="8">
        <v>9002</v>
      </c>
      <c r="I573" s="8">
        <v>57149</v>
      </c>
      <c r="J573" s="8">
        <v>3317</v>
      </c>
      <c r="K573" s="8">
        <v>-2</v>
      </c>
      <c r="L573" s="8">
        <v>10470</v>
      </c>
      <c r="M573" s="8">
        <v>-29</v>
      </c>
      <c r="N573" s="8">
        <v>1191</v>
      </c>
    </row>
    <row r="574" spans="1:14" x14ac:dyDescent="0.25">
      <c r="A574" s="9">
        <v>43143</v>
      </c>
      <c r="B574" s="10">
        <v>0.91666666666666663</v>
      </c>
      <c r="C574" s="8">
        <v>74076</v>
      </c>
      <c r="D574" s="8">
        <v>73600</v>
      </c>
      <c r="E574" s="8">
        <v>72800</v>
      </c>
      <c r="F574" s="8">
        <v>397</v>
      </c>
      <c r="G574" s="8">
        <v>703</v>
      </c>
      <c r="H574" s="8">
        <v>8827</v>
      </c>
      <c r="I574" s="8">
        <v>57125</v>
      </c>
      <c r="J574" s="8">
        <v>3447</v>
      </c>
      <c r="K574" s="8">
        <v>-2</v>
      </c>
      <c r="L574" s="8">
        <v>9064</v>
      </c>
      <c r="M574" s="8">
        <v>-29</v>
      </c>
      <c r="N574" s="8">
        <v>1188</v>
      </c>
    </row>
    <row r="575" spans="1:14" x14ac:dyDescent="0.25">
      <c r="A575" s="9">
        <v>43143</v>
      </c>
      <c r="B575" s="10">
        <v>0.9375</v>
      </c>
      <c r="C575" s="8">
        <v>74495</v>
      </c>
      <c r="D575" s="8">
        <v>74600</v>
      </c>
      <c r="E575" s="8">
        <v>73800</v>
      </c>
      <c r="F575" s="8">
        <v>397</v>
      </c>
      <c r="G575" s="8">
        <v>972</v>
      </c>
      <c r="H575" s="8">
        <v>8580</v>
      </c>
      <c r="I575" s="8">
        <v>57090</v>
      </c>
      <c r="J575" s="8">
        <v>3485</v>
      </c>
      <c r="K575" s="8">
        <v>-2</v>
      </c>
      <c r="L575" s="8">
        <v>8398</v>
      </c>
      <c r="M575" s="8">
        <v>-29</v>
      </c>
      <c r="N575" s="8">
        <v>1198</v>
      </c>
    </row>
    <row r="576" spans="1:14" x14ac:dyDescent="0.25">
      <c r="A576" s="9">
        <v>43143</v>
      </c>
      <c r="B576" s="10">
        <v>0.95833333333333337</v>
      </c>
      <c r="C576" s="8">
        <v>77252</v>
      </c>
      <c r="D576" s="8">
        <v>77800</v>
      </c>
      <c r="E576" s="8">
        <v>77000</v>
      </c>
      <c r="F576" s="8">
        <v>396</v>
      </c>
      <c r="G576" s="8">
        <v>965</v>
      </c>
      <c r="H576" s="8">
        <v>8736</v>
      </c>
      <c r="I576" s="8">
        <v>57123</v>
      </c>
      <c r="J576" s="8">
        <v>3622</v>
      </c>
      <c r="K576" s="8">
        <v>-2</v>
      </c>
      <c r="L576" s="8">
        <v>10160</v>
      </c>
      <c r="M576" s="8">
        <v>-28</v>
      </c>
      <c r="N576" s="8">
        <v>1204</v>
      </c>
    </row>
    <row r="577" spans="1:14" x14ac:dyDescent="0.25">
      <c r="A577" s="9">
        <v>43143</v>
      </c>
      <c r="B577" s="10">
        <v>0.97916666666666663</v>
      </c>
      <c r="C577" s="8">
        <v>76519</v>
      </c>
      <c r="D577" s="8">
        <v>77300</v>
      </c>
      <c r="E577" s="8">
        <v>76800</v>
      </c>
      <c r="F577" s="8">
        <v>395</v>
      </c>
      <c r="G577" s="8">
        <v>1059</v>
      </c>
      <c r="H577" s="8">
        <v>8574</v>
      </c>
      <c r="I577" s="8">
        <v>56958</v>
      </c>
      <c r="J577" s="8">
        <v>3750</v>
      </c>
      <c r="K577" s="8">
        <v>-2</v>
      </c>
      <c r="L577" s="8">
        <v>8603</v>
      </c>
      <c r="M577" s="8">
        <v>-28</v>
      </c>
      <c r="N577" s="8">
        <v>1205</v>
      </c>
    </row>
    <row r="578" spans="1:14" x14ac:dyDescent="0.25">
      <c r="A578" s="9">
        <v>43144</v>
      </c>
      <c r="B578" s="10">
        <v>0</v>
      </c>
      <c r="C578" s="8">
        <v>76595</v>
      </c>
      <c r="D578" s="8">
        <v>75700</v>
      </c>
      <c r="E578" s="8">
        <v>75100</v>
      </c>
      <c r="F578" s="8">
        <v>395</v>
      </c>
      <c r="G578" s="8">
        <v>1124</v>
      </c>
      <c r="H578" s="8">
        <v>8582</v>
      </c>
      <c r="I578" s="8">
        <v>56980</v>
      </c>
      <c r="J578" s="8">
        <v>3859</v>
      </c>
      <c r="K578" s="8">
        <v>-2</v>
      </c>
      <c r="L578" s="8">
        <v>8770</v>
      </c>
      <c r="M578" s="8">
        <v>-29</v>
      </c>
      <c r="N578" s="8">
        <v>1211</v>
      </c>
    </row>
    <row r="579" spans="1:14" x14ac:dyDescent="0.25">
      <c r="A579" s="9">
        <v>43144</v>
      </c>
      <c r="B579" s="10">
        <v>2.0833333333333332E-2</v>
      </c>
      <c r="C579" s="8">
        <v>75064</v>
      </c>
      <c r="D579" s="8">
        <v>73800</v>
      </c>
      <c r="E579" s="8">
        <v>73300</v>
      </c>
      <c r="F579" s="8">
        <v>394</v>
      </c>
      <c r="G579" s="8">
        <v>1115</v>
      </c>
      <c r="H579" s="8">
        <v>7751</v>
      </c>
      <c r="I579" s="8">
        <v>56971</v>
      </c>
      <c r="J579" s="8">
        <v>4039</v>
      </c>
      <c r="K579" s="8">
        <v>-2</v>
      </c>
      <c r="L579" s="8">
        <v>8997</v>
      </c>
      <c r="M579" s="8">
        <v>-29</v>
      </c>
      <c r="N579" s="8">
        <v>1220</v>
      </c>
    </row>
    <row r="580" spans="1:14" x14ac:dyDescent="0.25">
      <c r="A580" s="9">
        <v>43144</v>
      </c>
      <c r="B580" s="10">
        <v>4.1666666666666664E-2</v>
      </c>
      <c r="C580" s="8">
        <v>72484</v>
      </c>
      <c r="D580" s="8">
        <v>71800</v>
      </c>
      <c r="E580" s="8">
        <v>70900</v>
      </c>
      <c r="F580" s="8">
        <v>394</v>
      </c>
      <c r="G580" s="8">
        <v>954</v>
      </c>
      <c r="H580" s="8">
        <v>7114</v>
      </c>
      <c r="I580" s="8">
        <v>56604</v>
      </c>
      <c r="J580" s="8">
        <v>4205</v>
      </c>
      <c r="K580" s="8">
        <v>-2</v>
      </c>
      <c r="L580" s="8">
        <v>7718</v>
      </c>
      <c r="M580" s="8">
        <v>-51</v>
      </c>
      <c r="N580" s="8">
        <v>1216</v>
      </c>
    </row>
    <row r="581" spans="1:14" x14ac:dyDescent="0.25">
      <c r="A581" s="9">
        <v>43144</v>
      </c>
      <c r="B581" s="10">
        <v>6.25E-2</v>
      </c>
      <c r="C581" s="8">
        <v>73042</v>
      </c>
      <c r="D581" s="8">
        <v>72800</v>
      </c>
      <c r="E581" s="8">
        <v>72300</v>
      </c>
      <c r="F581" s="8">
        <v>391</v>
      </c>
      <c r="G581" s="8">
        <v>959</v>
      </c>
      <c r="H581" s="8">
        <v>7167</v>
      </c>
      <c r="I581" s="8">
        <v>56981</v>
      </c>
      <c r="J581" s="8">
        <v>4271</v>
      </c>
      <c r="K581" s="8">
        <v>-2</v>
      </c>
      <c r="L581" s="8">
        <v>7358</v>
      </c>
      <c r="M581" s="8">
        <v>-453</v>
      </c>
      <c r="N581" s="8">
        <v>1207</v>
      </c>
    </row>
    <row r="582" spans="1:14" x14ac:dyDescent="0.25">
      <c r="A582" s="9">
        <v>43144</v>
      </c>
      <c r="B582" s="10">
        <v>8.3333333333333329E-2</v>
      </c>
      <c r="C582" s="8">
        <v>72724</v>
      </c>
      <c r="D582" s="8">
        <v>72600</v>
      </c>
      <c r="E582" s="8">
        <v>72000</v>
      </c>
      <c r="F582" s="8">
        <v>392</v>
      </c>
      <c r="G582" s="8">
        <v>950</v>
      </c>
      <c r="H582" s="8">
        <v>7090</v>
      </c>
      <c r="I582" s="8">
        <v>56873</v>
      </c>
      <c r="J582" s="8">
        <v>4399</v>
      </c>
      <c r="K582" s="8">
        <v>-2</v>
      </c>
      <c r="L582" s="8">
        <v>7097</v>
      </c>
      <c r="M582" s="8">
        <v>-587</v>
      </c>
      <c r="N582" s="8">
        <v>1210</v>
      </c>
    </row>
    <row r="583" spans="1:14" x14ac:dyDescent="0.25">
      <c r="A583" s="9">
        <v>43144</v>
      </c>
      <c r="B583" s="10">
        <v>0.10416666666666667</v>
      </c>
      <c r="C583" s="8">
        <v>72465</v>
      </c>
      <c r="D583" s="8">
        <v>71200</v>
      </c>
      <c r="E583" s="8">
        <v>70800</v>
      </c>
      <c r="F583" s="8">
        <v>391</v>
      </c>
      <c r="G583" s="8">
        <v>965</v>
      </c>
      <c r="H583" s="8">
        <v>7357</v>
      </c>
      <c r="I583" s="8">
        <v>56920</v>
      </c>
      <c r="J583" s="8">
        <v>4524</v>
      </c>
      <c r="K583" s="8">
        <v>-2</v>
      </c>
      <c r="L583" s="8">
        <v>6928</v>
      </c>
      <c r="M583" s="8">
        <v>-1035</v>
      </c>
      <c r="N583" s="8">
        <v>1204</v>
      </c>
    </row>
    <row r="584" spans="1:14" x14ac:dyDescent="0.25">
      <c r="A584" s="9">
        <v>43144</v>
      </c>
      <c r="B584" s="10">
        <v>0.125</v>
      </c>
      <c r="C584" s="8">
        <v>70611</v>
      </c>
      <c r="D584" s="8">
        <v>69500</v>
      </c>
      <c r="E584" s="8">
        <v>69200</v>
      </c>
      <c r="F584" s="8">
        <v>391</v>
      </c>
      <c r="G584" s="8">
        <v>948</v>
      </c>
      <c r="H584" s="8">
        <v>7146</v>
      </c>
      <c r="I584" s="8">
        <v>56794</v>
      </c>
      <c r="J584" s="8">
        <v>4644</v>
      </c>
      <c r="K584" s="8">
        <v>-2</v>
      </c>
      <c r="L584" s="8">
        <v>6863</v>
      </c>
      <c r="M584" s="8">
        <v>-2733</v>
      </c>
      <c r="N584" s="8">
        <v>1224</v>
      </c>
    </row>
    <row r="585" spans="1:14" x14ac:dyDescent="0.25">
      <c r="A585" s="9">
        <v>43144</v>
      </c>
      <c r="B585" s="10">
        <v>0.14583333333333334</v>
      </c>
      <c r="C585" s="8">
        <v>69808</v>
      </c>
      <c r="D585" s="8">
        <v>68400</v>
      </c>
      <c r="E585" s="8">
        <v>68500</v>
      </c>
      <c r="F585" s="8">
        <v>392</v>
      </c>
      <c r="G585" s="8">
        <v>953</v>
      </c>
      <c r="H585" s="8">
        <v>7071</v>
      </c>
      <c r="I585" s="8">
        <v>56823</v>
      </c>
      <c r="J585" s="8">
        <v>4869</v>
      </c>
      <c r="K585" s="8">
        <v>-2</v>
      </c>
      <c r="L585" s="8">
        <v>6557</v>
      </c>
      <c r="M585" s="8">
        <v>-2767</v>
      </c>
      <c r="N585" s="8">
        <v>1236</v>
      </c>
    </row>
    <row r="586" spans="1:14" x14ac:dyDescent="0.25">
      <c r="A586" s="9">
        <v>43144</v>
      </c>
      <c r="B586" s="10">
        <v>0.16666666666666666</v>
      </c>
      <c r="C586" s="8">
        <v>68864</v>
      </c>
      <c r="D586" s="8">
        <v>67700</v>
      </c>
      <c r="E586" s="8">
        <v>67400</v>
      </c>
      <c r="F586" s="8">
        <v>391</v>
      </c>
      <c r="G586" s="8">
        <v>1008</v>
      </c>
      <c r="H586" s="8">
        <v>6945</v>
      </c>
      <c r="I586" s="8">
        <v>56587</v>
      </c>
      <c r="J586" s="8">
        <v>5197</v>
      </c>
      <c r="K586" s="8">
        <v>-2</v>
      </c>
      <c r="L586" s="8">
        <v>6053</v>
      </c>
      <c r="M586" s="8">
        <v>-2764</v>
      </c>
      <c r="N586" s="8">
        <v>1231</v>
      </c>
    </row>
    <row r="587" spans="1:14" x14ac:dyDescent="0.25">
      <c r="A587" s="9">
        <v>43144</v>
      </c>
      <c r="B587" s="10">
        <v>0.1875</v>
      </c>
      <c r="C587" s="8">
        <v>69056</v>
      </c>
      <c r="D587" s="8">
        <v>67500</v>
      </c>
      <c r="E587" s="8">
        <v>67700</v>
      </c>
      <c r="F587" s="8">
        <v>392</v>
      </c>
      <c r="G587" s="8">
        <v>1117</v>
      </c>
      <c r="H587" s="8">
        <v>6636</v>
      </c>
      <c r="I587" s="8">
        <v>56611</v>
      </c>
      <c r="J587" s="8">
        <v>5442</v>
      </c>
      <c r="K587" s="8">
        <v>-2</v>
      </c>
      <c r="L587" s="8">
        <v>6076</v>
      </c>
      <c r="M587" s="8">
        <v>-2923</v>
      </c>
      <c r="N587" s="8">
        <v>1241</v>
      </c>
    </row>
    <row r="588" spans="1:14" x14ac:dyDescent="0.25">
      <c r="A588" s="9">
        <v>43144</v>
      </c>
      <c r="B588" s="10">
        <v>0.20833333333333334</v>
      </c>
      <c r="C588" s="8">
        <v>69316</v>
      </c>
      <c r="D588" s="8">
        <v>68700</v>
      </c>
      <c r="E588" s="8">
        <v>68500</v>
      </c>
      <c r="F588" s="8">
        <v>391</v>
      </c>
      <c r="G588" s="8">
        <v>1278</v>
      </c>
      <c r="H588" s="8">
        <v>6637</v>
      </c>
      <c r="I588" s="8">
        <v>56541</v>
      </c>
      <c r="J588" s="8">
        <v>5744</v>
      </c>
      <c r="K588" s="8">
        <v>-2</v>
      </c>
      <c r="L588" s="8">
        <v>6139</v>
      </c>
      <c r="M588" s="8">
        <v>-2916</v>
      </c>
      <c r="N588" s="8">
        <v>1228</v>
      </c>
    </row>
    <row r="589" spans="1:14" x14ac:dyDescent="0.25">
      <c r="A589" s="9">
        <v>43144</v>
      </c>
      <c r="B589" s="10">
        <v>0.22916666666666666</v>
      </c>
      <c r="C589" s="8">
        <v>71521</v>
      </c>
      <c r="D589" s="8">
        <v>70400</v>
      </c>
      <c r="E589" s="8">
        <v>70700</v>
      </c>
      <c r="F589" s="8">
        <v>391</v>
      </c>
      <c r="G589" s="8">
        <v>1431</v>
      </c>
      <c r="H589" s="8">
        <v>7148</v>
      </c>
      <c r="I589" s="8">
        <v>56492</v>
      </c>
      <c r="J589" s="8">
        <v>6133</v>
      </c>
      <c r="K589" s="8">
        <v>-2</v>
      </c>
      <c r="L589" s="8">
        <v>6672</v>
      </c>
      <c r="M589" s="8">
        <v>-2098</v>
      </c>
      <c r="N589" s="8">
        <v>1232</v>
      </c>
    </row>
    <row r="590" spans="1:14" x14ac:dyDescent="0.25">
      <c r="A590" s="9">
        <v>43144</v>
      </c>
      <c r="B590" s="10">
        <v>0.25</v>
      </c>
      <c r="C590" s="8">
        <v>73562</v>
      </c>
      <c r="D590" s="8">
        <v>72800</v>
      </c>
      <c r="E590" s="8">
        <v>72800</v>
      </c>
      <c r="F590" s="8">
        <v>391</v>
      </c>
      <c r="G590" s="8">
        <v>1573</v>
      </c>
      <c r="H590" s="8">
        <v>7725</v>
      </c>
      <c r="I590" s="8">
        <v>56776</v>
      </c>
      <c r="J590" s="8">
        <v>6347</v>
      </c>
      <c r="K590" s="8">
        <v>-2</v>
      </c>
      <c r="L590" s="8">
        <v>6945</v>
      </c>
      <c r="M590" s="8">
        <v>-2107</v>
      </c>
      <c r="N590" s="8">
        <v>1229</v>
      </c>
    </row>
    <row r="591" spans="1:14" x14ac:dyDescent="0.25">
      <c r="A591" s="9">
        <v>43144</v>
      </c>
      <c r="B591" s="10">
        <v>0.27083333333333331</v>
      </c>
      <c r="C591" s="8">
        <v>77554</v>
      </c>
      <c r="D591" s="8">
        <v>76400</v>
      </c>
      <c r="E591" s="8">
        <v>76300</v>
      </c>
      <c r="F591" s="8">
        <v>394</v>
      </c>
      <c r="G591" s="8">
        <v>1626</v>
      </c>
      <c r="H591" s="8">
        <v>7839</v>
      </c>
      <c r="I591" s="8">
        <v>56725</v>
      </c>
      <c r="J591" s="8">
        <v>6705</v>
      </c>
      <c r="K591" s="8">
        <v>-2</v>
      </c>
      <c r="L591" s="8">
        <v>7564</v>
      </c>
      <c r="M591" s="8">
        <v>-66</v>
      </c>
      <c r="N591" s="8">
        <v>1230</v>
      </c>
    </row>
    <row r="592" spans="1:14" x14ac:dyDescent="0.25">
      <c r="A592" s="9">
        <v>43144</v>
      </c>
      <c r="B592" s="10">
        <v>0.29166666666666669</v>
      </c>
      <c r="C592" s="8">
        <v>80860</v>
      </c>
      <c r="D592" s="8">
        <v>79400</v>
      </c>
      <c r="E592" s="8">
        <v>79800</v>
      </c>
      <c r="F592" s="8">
        <v>394</v>
      </c>
      <c r="G592" s="8">
        <v>1707</v>
      </c>
      <c r="H592" s="8">
        <v>8079</v>
      </c>
      <c r="I592" s="8">
        <v>56941</v>
      </c>
      <c r="J592" s="8">
        <v>7012</v>
      </c>
      <c r="K592" s="8">
        <v>-2</v>
      </c>
      <c r="L592" s="8">
        <v>10255</v>
      </c>
      <c r="M592" s="8">
        <v>-68</v>
      </c>
      <c r="N592" s="8">
        <v>1239</v>
      </c>
    </row>
    <row r="593" spans="1:14" x14ac:dyDescent="0.25">
      <c r="A593" s="9">
        <v>43144</v>
      </c>
      <c r="B593" s="10">
        <v>0.3125</v>
      </c>
      <c r="C593" s="8">
        <v>83923</v>
      </c>
      <c r="D593" s="8">
        <v>81800</v>
      </c>
      <c r="E593" s="8">
        <v>82800</v>
      </c>
      <c r="F593" s="8">
        <v>395</v>
      </c>
      <c r="G593" s="8">
        <v>1676</v>
      </c>
      <c r="H593" s="8">
        <v>8641</v>
      </c>
      <c r="I593" s="8">
        <v>57008</v>
      </c>
      <c r="J593" s="8">
        <v>7239</v>
      </c>
      <c r="K593" s="8">
        <v>-2</v>
      </c>
      <c r="L593" s="8">
        <v>11981</v>
      </c>
      <c r="M593" s="8">
        <v>-68</v>
      </c>
      <c r="N593" s="8">
        <v>1224</v>
      </c>
    </row>
    <row r="594" spans="1:14" x14ac:dyDescent="0.25">
      <c r="A594" s="9">
        <v>43144</v>
      </c>
      <c r="B594" s="10">
        <v>0.33333333333333331</v>
      </c>
      <c r="C594" s="8">
        <v>84787</v>
      </c>
      <c r="D594" s="8">
        <v>82500</v>
      </c>
      <c r="E594" s="8">
        <v>83700</v>
      </c>
      <c r="F594" s="8">
        <v>392</v>
      </c>
      <c r="G594" s="8">
        <v>1687</v>
      </c>
      <c r="H594" s="8">
        <v>8744</v>
      </c>
      <c r="I594" s="8">
        <v>57212</v>
      </c>
      <c r="J594" s="8">
        <v>7347</v>
      </c>
      <c r="K594" s="8">
        <v>7</v>
      </c>
      <c r="L594" s="8">
        <v>12706</v>
      </c>
      <c r="M594" s="8">
        <v>-68</v>
      </c>
      <c r="N594" s="8">
        <v>1211</v>
      </c>
    </row>
    <row r="595" spans="1:14" x14ac:dyDescent="0.25">
      <c r="A595" s="9">
        <v>43144</v>
      </c>
      <c r="B595" s="10">
        <v>0.35416666666666669</v>
      </c>
      <c r="C595" s="8">
        <v>85248</v>
      </c>
      <c r="D595" s="8">
        <v>82800</v>
      </c>
      <c r="E595" s="8">
        <v>84100</v>
      </c>
      <c r="F595" s="8">
        <v>391</v>
      </c>
      <c r="G595" s="8">
        <v>1902</v>
      </c>
      <c r="H595" s="8">
        <v>8797</v>
      </c>
      <c r="I595" s="8">
        <v>57204</v>
      </c>
      <c r="J595" s="8">
        <v>7415</v>
      </c>
      <c r="K595" s="8">
        <v>234</v>
      </c>
      <c r="L595" s="8">
        <v>13369</v>
      </c>
      <c r="M595" s="8">
        <v>-28</v>
      </c>
      <c r="N595" s="8">
        <v>1140</v>
      </c>
    </row>
    <row r="596" spans="1:14" x14ac:dyDescent="0.25">
      <c r="A596" s="9">
        <v>43144</v>
      </c>
      <c r="B596" s="10">
        <v>0.375</v>
      </c>
      <c r="C596" s="8">
        <v>85664</v>
      </c>
      <c r="D596" s="8">
        <v>83100</v>
      </c>
      <c r="E596" s="8">
        <v>84300</v>
      </c>
      <c r="F596" s="8">
        <v>519</v>
      </c>
      <c r="G596" s="8">
        <v>2002</v>
      </c>
      <c r="H596" s="8">
        <v>8777</v>
      </c>
      <c r="I596" s="8">
        <v>57215</v>
      </c>
      <c r="J596" s="8">
        <v>7386</v>
      </c>
      <c r="K596" s="8">
        <v>699</v>
      </c>
      <c r="L596" s="8">
        <v>13143</v>
      </c>
      <c r="M596" s="8">
        <v>-28</v>
      </c>
      <c r="N596" s="8">
        <v>1167</v>
      </c>
    </row>
    <row r="597" spans="1:14" x14ac:dyDescent="0.25">
      <c r="A597" s="9">
        <v>43144</v>
      </c>
      <c r="B597" s="10">
        <v>0.39583333333333331</v>
      </c>
      <c r="C597" s="8">
        <v>85835</v>
      </c>
      <c r="D597" s="8">
        <v>83900</v>
      </c>
      <c r="E597" s="8">
        <v>84700</v>
      </c>
      <c r="F597" s="8">
        <v>520</v>
      </c>
      <c r="G597" s="8">
        <v>2166</v>
      </c>
      <c r="H597" s="8">
        <v>8709</v>
      </c>
      <c r="I597" s="8">
        <v>57202</v>
      </c>
      <c r="J597" s="8">
        <v>7182</v>
      </c>
      <c r="K597" s="8">
        <v>1206</v>
      </c>
      <c r="L597" s="8">
        <v>12608</v>
      </c>
      <c r="M597" s="8">
        <v>-29</v>
      </c>
      <c r="N597" s="8">
        <v>1183</v>
      </c>
    </row>
    <row r="598" spans="1:14" x14ac:dyDescent="0.25">
      <c r="A598" s="9">
        <v>43144</v>
      </c>
      <c r="B598" s="10">
        <v>0.41666666666666669</v>
      </c>
      <c r="C598" s="8">
        <v>85409</v>
      </c>
      <c r="D598" s="8">
        <v>83300</v>
      </c>
      <c r="E598" s="8">
        <v>84400</v>
      </c>
      <c r="F598" s="8">
        <v>519</v>
      </c>
      <c r="G598" s="8">
        <v>2291</v>
      </c>
      <c r="H598" s="8">
        <v>8686</v>
      </c>
      <c r="I598" s="8">
        <v>57183</v>
      </c>
      <c r="J598" s="8">
        <v>6919</v>
      </c>
      <c r="K598" s="8">
        <v>1651</v>
      </c>
      <c r="L598" s="8">
        <v>11821</v>
      </c>
      <c r="M598" s="8">
        <v>-29</v>
      </c>
      <c r="N598" s="8">
        <v>1184</v>
      </c>
    </row>
    <row r="599" spans="1:14" x14ac:dyDescent="0.25">
      <c r="A599" s="9">
        <v>43144</v>
      </c>
      <c r="B599" s="10">
        <v>0.4375</v>
      </c>
      <c r="C599" s="8">
        <v>85050</v>
      </c>
      <c r="D599" s="8">
        <v>82900</v>
      </c>
      <c r="E599" s="8">
        <v>83800</v>
      </c>
      <c r="F599" s="8">
        <v>519</v>
      </c>
      <c r="G599" s="8">
        <v>2321</v>
      </c>
      <c r="H599" s="8">
        <v>8677</v>
      </c>
      <c r="I599" s="8">
        <v>57182</v>
      </c>
      <c r="J599" s="8">
        <v>6816</v>
      </c>
      <c r="K599" s="8">
        <v>2023</v>
      </c>
      <c r="L599" s="8">
        <v>11432</v>
      </c>
      <c r="M599" s="8">
        <v>-28</v>
      </c>
      <c r="N599" s="8">
        <v>1180</v>
      </c>
    </row>
    <row r="600" spans="1:14" x14ac:dyDescent="0.25">
      <c r="A600" s="9">
        <v>43144</v>
      </c>
      <c r="B600" s="10">
        <v>0.45833333333333331</v>
      </c>
      <c r="C600" s="8">
        <v>84902</v>
      </c>
      <c r="D600" s="8">
        <v>82500</v>
      </c>
      <c r="E600" s="8">
        <v>83700</v>
      </c>
      <c r="F600" s="8">
        <v>517</v>
      </c>
      <c r="G600" s="8">
        <v>2312</v>
      </c>
      <c r="H600" s="8">
        <v>8642</v>
      </c>
      <c r="I600" s="8">
        <v>57182</v>
      </c>
      <c r="J600" s="8">
        <v>6772</v>
      </c>
      <c r="K600" s="8">
        <v>2299</v>
      </c>
      <c r="L600" s="8">
        <v>10801</v>
      </c>
      <c r="M600" s="8">
        <v>-28</v>
      </c>
      <c r="N600" s="8">
        <v>1181</v>
      </c>
    </row>
    <row r="601" spans="1:14" x14ac:dyDescent="0.25">
      <c r="A601" s="9">
        <v>43144</v>
      </c>
      <c r="B601" s="10">
        <v>0.47916666666666669</v>
      </c>
      <c r="C601" s="8">
        <v>85117</v>
      </c>
      <c r="D601" s="8">
        <v>82300</v>
      </c>
      <c r="E601" s="8">
        <v>83700</v>
      </c>
      <c r="F601" s="8">
        <v>517</v>
      </c>
      <c r="G601" s="8">
        <v>2324</v>
      </c>
      <c r="H601" s="8">
        <v>8654</v>
      </c>
      <c r="I601" s="8">
        <v>57160</v>
      </c>
      <c r="J601" s="8">
        <v>6941</v>
      </c>
      <c r="K601" s="8">
        <v>2489</v>
      </c>
      <c r="L601" s="8">
        <v>10971</v>
      </c>
      <c r="M601" s="8">
        <v>-29</v>
      </c>
      <c r="N601" s="8">
        <v>1193</v>
      </c>
    </row>
    <row r="602" spans="1:14" x14ac:dyDescent="0.25">
      <c r="A602" s="9">
        <v>43144</v>
      </c>
      <c r="B602" s="10">
        <v>0.5</v>
      </c>
      <c r="C602" s="8">
        <v>85084</v>
      </c>
      <c r="D602" s="8">
        <v>82300</v>
      </c>
      <c r="E602" s="8">
        <v>84000</v>
      </c>
      <c r="F602" s="8">
        <v>514</v>
      </c>
      <c r="G602" s="8">
        <v>2323</v>
      </c>
      <c r="H602" s="8">
        <v>8637</v>
      </c>
      <c r="I602" s="8">
        <v>57077</v>
      </c>
      <c r="J602" s="8">
        <v>7213</v>
      </c>
      <c r="K602" s="8">
        <v>2580</v>
      </c>
      <c r="L602" s="8">
        <v>10654</v>
      </c>
      <c r="M602" s="8">
        <v>-28</v>
      </c>
      <c r="N602" s="8">
        <v>1206</v>
      </c>
    </row>
    <row r="603" spans="1:14" x14ac:dyDescent="0.25">
      <c r="A603" s="9">
        <v>43144</v>
      </c>
      <c r="B603" s="10">
        <v>0.52083333333333337</v>
      </c>
      <c r="C603" s="8">
        <v>84524</v>
      </c>
      <c r="D603" s="8">
        <v>81000</v>
      </c>
      <c r="E603" s="8">
        <v>82700</v>
      </c>
      <c r="F603" s="8">
        <v>472</v>
      </c>
      <c r="G603" s="8">
        <v>2311</v>
      </c>
      <c r="H603" s="8">
        <v>8568</v>
      </c>
      <c r="I603" s="8">
        <v>56962</v>
      </c>
      <c r="J603" s="8">
        <v>7393</v>
      </c>
      <c r="K603" s="8">
        <v>2552</v>
      </c>
      <c r="L603" s="8">
        <v>9954</v>
      </c>
      <c r="M603" s="8">
        <v>-69</v>
      </c>
      <c r="N603" s="8">
        <v>1214</v>
      </c>
    </row>
    <row r="604" spans="1:14" x14ac:dyDescent="0.25">
      <c r="A604" s="9">
        <v>43144</v>
      </c>
      <c r="B604" s="10">
        <v>0.54166666666666663</v>
      </c>
      <c r="C604" s="8">
        <v>84574</v>
      </c>
      <c r="D604" s="8">
        <v>81900</v>
      </c>
      <c r="E604" s="8">
        <v>84200</v>
      </c>
      <c r="F604" s="8">
        <v>480</v>
      </c>
      <c r="G604" s="8">
        <v>2316</v>
      </c>
      <c r="H604" s="8">
        <v>8517</v>
      </c>
      <c r="I604" s="8">
        <v>56935</v>
      </c>
      <c r="J604" s="8">
        <v>7404</v>
      </c>
      <c r="K604" s="8">
        <v>2528</v>
      </c>
      <c r="L604" s="8">
        <v>10362</v>
      </c>
      <c r="M604" s="8">
        <v>-352</v>
      </c>
      <c r="N604" s="8">
        <v>1219</v>
      </c>
    </row>
    <row r="605" spans="1:14" x14ac:dyDescent="0.25">
      <c r="A605" s="9">
        <v>43144</v>
      </c>
      <c r="B605" s="10">
        <v>0.5625</v>
      </c>
      <c r="C605" s="8">
        <v>83472</v>
      </c>
      <c r="D605" s="8">
        <v>79300</v>
      </c>
      <c r="E605" s="8">
        <v>81900</v>
      </c>
      <c r="F605" s="8">
        <v>480</v>
      </c>
      <c r="G605" s="8">
        <v>2304</v>
      </c>
      <c r="H605" s="8">
        <v>8494</v>
      </c>
      <c r="I605" s="8">
        <v>56987</v>
      </c>
      <c r="J605" s="8">
        <v>7247</v>
      </c>
      <c r="K605" s="8">
        <v>2445</v>
      </c>
      <c r="L605" s="8">
        <v>9015</v>
      </c>
      <c r="M605" s="8">
        <v>-351</v>
      </c>
      <c r="N605" s="8">
        <v>1218</v>
      </c>
    </row>
    <row r="606" spans="1:14" x14ac:dyDescent="0.25">
      <c r="A606" s="9">
        <v>43144</v>
      </c>
      <c r="B606" s="10">
        <v>0.58333333333333337</v>
      </c>
      <c r="C606" s="8">
        <v>82434</v>
      </c>
      <c r="D606" s="8">
        <v>78500</v>
      </c>
      <c r="E606" s="8">
        <v>81000</v>
      </c>
      <c r="F606" s="8">
        <v>481</v>
      </c>
      <c r="G606" s="8">
        <v>2292</v>
      </c>
      <c r="H606" s="8">
        <v>8414</v>
      </c>
      <c r="I606" s="8">
        <v>56934</v>
      </c>
      <c r="J606" s="8">
        <v>7062</v>
      </c>
      <c r="K606" s="8">
        <v>2409</v>
      </c>
      <c r="L606" s="8">
        <v>8605</v>
      </c>
      <c r="M606" s="8">
        <v>-588</v>
      </c>
      <c r="N606" s="8">
        <v>1214</v>
      </c>
    </row>
    <row r="607" spans="1:14" x14ac:dyDescent="0.25">
      <c r="A607" s="9">
        <v>43144</v>
      </c>
      <c r="B607" s="10">
        <v>0.60416666666666663</v>
      </c>
      <c r="C607" s="8">
        <v>81696</v>
      </c>
      <c r="D607" s="8">
        <v>78000</v>
      </c>
      <c r="E607" s="8">
        <v>80500</v>
      </c>
      <c r="F607" s="8">
        <v>481</v>
      </c>
      <c r="G607" s="8">
        <v>2320</v>
      </c>
      <c r="H607" s="8">
        <v>8475</v>
      </c>
      <c r="I607" s="8">
        <v>56928</v>
      </c>
      <c r="J607" s="8">
        <v>6943</v>
      </c>
      <c r="K607" s="8">
        <v>2267</v>
      </c>
      <c r="L607" s="8">
        <v>8464</v>
      </c>
      <c r="M607" s="8">
        <v>-587</v>
      </c>
      <c r="N607" s="8">
        <v>1200</v>
      </c>
    </row>
    <row r="608" spans="1:14" x14ac:dyDescent="0.25">
      <c r="A608" s="9">
        <v>43144</v>
      </c>
      <c r="B608" s="10">
        <v>0.625</v>
      </c>
      <c r="C608" s="8">
        <v>80261</v>
      </c>
      <c r="D608" s="8">
        <v>76100</v>
      </c>
      <c r="E608" s="8">
        <v>78500</v>
      </c>
      <c r="F608" s="8">
        <v>391</v>
      </c>
      <c r="G608" s="8">
        <v>2286</v>
      </c>
      <c r="H608" s="8">
        <v>8322</v>
      </c>
      <c r="I608" s="8">
        <v>56829</v>
      </c>
      <c r="J608" s="8">
        <v>6741</v>
      </c>
      <c r="K608" s="8">
        <v>1814</v>
      </c>
      <c r="L608" s="8">
        <v>8066</v>
      </c>
      <c r="M608" s="8">
        <v>-351</v>
      </c>
      <c r="N608" s="8">
        <v>1196</v>
      </c>
    </row>
    <row r="609" spans="1:14" x14ac:dyDescent="0.25">
      <c r="A609" s="9">
        <v>43144</v>
      </c>
      <c r="B609" s="10">
        <v>0.64583333333333337</v>
      </c>
      <c r="C609" s="8">
        <v>79625</v>
      </c>
      <c r="D609" s="8">
        <v>75500</v>
      </c>
      <c r="E609" s="8">
        <v>77900</v>
      </c>
      <c r="F609" s="8">
        <v>391</v>
      </c>
      <c r="G609" s="8">
        <v>2339</v>
      </c>
      <c r="H609" s="8">
        <v>8384</v>
      </c>
      <c r="I609" s="8">
        <v>56958</v>
      </c>
      <c r="J609" s="8">
        <v>6652</v>
      </c>
      <c r="K609" s="8">
        <v>1677</v>
      </c>
      <c r="L609" s="8">
        <v>8169</v>
      </c>
      <c r="M609" s="8">
        <v>-289</v>
      </c>
      <c r="N609" s="8">
        <v>1190</v>
      </c>
    </row>
    <row r="610" spans="1:14" x14ac:dyDescent="0.25">
      <c r="A610" s="9">
        <v>43144</v>
      </c>
      <c r="B610" s="10">
        <v>0.66666666666666663</v>
      </c>
      <c r="C610" s="8">
        <v>79112</v>
      </c>
      <c r="D610" s="8">
        <v>75100</v>
      </c>
      <c r="E610" s="8">
        <v>77400</v>
      </c>
      <c r="F610" s="8">
        <v>390</v>
      </c>
      <c r="G610" s="8">
        <v>2350</v>
      </c>
      <c r="H610" s="8">
        <v>8347</v>
      </c>
      <c r="I610" s="8">
        <v>57020</v>
      </c>
      <c r="J610" s="8">
        <v>6419</v>
      </c>
      <c r="K610" s="8">
        <v>1288</v>
      </c>
      <c r="L610" s="8">
        <v>8273</v>
      </c>
      <c r="M610" s="8">
        <v>-28</v>
      </c>
      <c r="N610" s="8">
        <v>1207</v>
      </c>
    </row>
    <row r="611" spans="1:14" x14ac:dyDescent="0.25">
      <c r="A611" s="9">
        <v>43144</v>
      </c>
      <c r="B611" s="10">
        <v>0.6875</v>
      </c>
      <c r="C611" s="8">
        <v>78724</v>
      </c>
      <c r="D611" s="8">
        <v>74800</v>
      </c>
      <c r="E611" s="8">
        <v>77000</v>
      </c>
      <c r="F611" s="8">
        <v>389</v>
      </c>
      <c r="G611" s="8">
        <v>2336</v>
      </c>
      <c r="H611" s="8">
        <v>8479</v>
      </c>
      <c r="I611" s="8">
        <v>57132</v>
      </c>
      <c r="J611" s="8">
        <v>6233</v>
      </c>
      <c r="K611" s="8">
        <v>1022</v>
      </c>
      <c r="L611" s="8">
        <v>8508</v>
      </c>
      <c r="M611" s="8">
        <v>-29</v>
      </c>
      <c r="N611" s="8">
        <v>1214</v>
      </c>
    </row>
    <row r="612" spans="1:14" x14ac:dyDescent="0.25">
      <c r="A612" s="9">
        <v>43144</v>
      </c>
      <c r="B612" s="10">
        <v>0.70833333333333337</v>
      </c>
      <c r="C612" s="8">
        <v>78690</v>
      </c>
      <c r="D612" s="8">
        <v>75300</v>
      </c>
      <c r="E612" s="8">
        <v>77300</v>
      </c>
      <c r="F612" s="8">
        <v>389</v>
      </c>
      <c r="G612" s="8">
        <v>2377</v>
      </c>
      <c r="H612" s="8">
        <v>8531</v>
      </c>
      <c r="I612" s="8">
        <v>57136</v>
      </c>
      <c r="J612" s="8">
        <v>5981</v>
      </c>
      <c r="K612" s="8">
        <v>568</v>
      </c>
      <c r="L612" s="8">
        <v>9160</v>
      </c>
      <c r="M612" s="8">
        <v>-28</v>
      </c>
      <c r="N612" s="8">
        <v>1210</v>
      </c>
    </row>
    <row r="613" spans="1:14" x14ac:dyDescent="0.25">
      <c r="A613" s="9">
        <v>43144</v>
      </c>
      <c r="B613" s="10">
        <v>0.72916666666666663</v>
      </c>
      <c r="C613" s="8">
        <v>79242</v>
      </c>
      <c r="D613" s="8">
        <v>76000</v>
      </c>
      <c r="E613" s="8">
        <v>77800</v>
      </c>
      <c r="F613" s="8">
        <v>391</v>
      </c>
      <c r="G613" s="8">
        <v>2274</v>
      </c>
      <c r="H613" s="8">
        <v>8422</v>
      </c>
      <c r="I613" s="8">
        <v>57042</v>
      </c>
      <c r="J613" s="8">
        <v>5768</v>
      </c>
      <c r="K613" s="8">
        <v>289</v>
      </c>
      <c r="L613" s="8">
        <v>8487</v>
      </c>
      <c r="M613" s="8">
        <v>-28</v>
      </c>
      <c r="N613" s="8">
        <v>1211</v>
      </c>
    </row>
    <row r="614" spans="1:14" x14ac:dyDescent="0.25">
      <c r="A614" s="9">
        <v>43144</v>
      </c>
      <c r="B614" s="10">
        <v>0.75</v>
      </c>
      <c r="C614" s="8">
        <v>80619</v>
      </c>
      <c r="D614" s="8">
        <v>78400</v>
      </c>
      <c r="E614" s="8">
        <v>80000</v>
      </c>
      <c r="F614" s="8">
        <v>393</v>
      </c>
      <c r="G614" s="8">
        <v>2375</v>
      </c>
      <c r="H614" s="8">
        <v>8696</v>
      </c>
      <c r="I614" s="8">
        <v>57074</v>
      </c>
      <c r="J614" s="8">
        <v>5500</v>
      </c>
      <c r="K614" s="8">
        <v>75</v>
      </c>
      <c r="L614" s="8">
        <v>10477</v>
      </c>
      <c r="M614" s="8">
        <v>-29</v>
      </c>
      <c r="N614" s="8">
        <v>1215</v>
      </c>
    </row>
    <row r="615" spans="1:14" x14ac:dyDescent="0.25">
      <c r="A615" s="9">
        <v>43144</v>
      </c>
      <c r="B615" s="10">
        <v>0.77083333333333337</v>
      </c>
      <c r="C615" s="8">
        <v>83956</v>
      </c>
      <c r="D615" s="8">
        <v>82400</v>
      </c>
      <c r="E615" s="8">
        <v>83800</v>
      </c>
      <c r="F615" s="8">
        <v>397</v>
      </c>
      <c r="G615" s="8">
        <v>2388</v>
      </c>
      <c r="H615" s="8">
        <v>8748</v>
      </c>
      <c r="I615" s="8">
        <v>57062</v>
      </c>
      <c r="J615" s="8">
        <v>5424</v>
      </c>
      <c r="K615" s="8">
        <v>-1</v>
      </c>
      <c r="L615" s="8">
        <v>12184</v>
      </c>
      <c r="M615" s="8">
        <v>-56</v>
      </c>
      <c r="N615" s="8">
        <v>1218</v>
      </c>
    </row>
    <row r="616" spans="1:14" x14ac:dyDescent="0.25">
      <c r="A616" s="9">
        <v>43144</v>
      </c>
      <c r="B616" s="10">
        <v>0.79166666666666663</v>
      </c>
      <c r="C616" s="8">
        <v>87217</v>
      </c>
      <c r="D616" s="8">
        <v>85300</v>
      </c>
      <c r="E616" s="8">
        <v>86500</v>
      </c>
      <c r="F616" s="8">
        <v>396</v>
      </c>
      <c r="G616" s="8">
        <v>2393</v>
      </c>
      <c r="H616" s="8">
        <v>8776</v>
      </c>
      <c r="I616" s="8">
        <v>57143</v>
      </c>
      <c r="J616" s="8">
        <v>5269</v>
      </c>
      <c r="K616" s="8">
        <v>-1</v>
      </c>
      <c r="L616" s="8">
        <v>15503</v>
      </c>
      <c r="M616" s="8">
        <v>-66</v>
      </c>
      <c r="N616" s="8">
        <v>1224</v>
      </c>
    </row>
    <row r="617" spans="1:14" x14ac:dyDescent="0.25">
      <c r="A617" s="9">
        <v>43144</v>
      </c>
      <c r="B617" s="10">
        <v>0.8125</v>
      </c>
      <c r="C617" s="8">
        <v>86571</v>
      </c>
      <c r="D617" s="8">
        <v>84300</v>
      </c>
      <c r="E617" s="8">
        <v>85500</v>
      </c>
      <c r="F617" s="8">
        <v>833</v>
      </c>
      <c r="G617" s="8">
        <v>2391</v>
      </c>
      <c r="H617" s="8">
        <v>8774</v>
      </c>
      <c r="I617" s="8">
        <v>57142</v>
      </c>
      <c r="J617" s="8">
        <v>5142</v>
      </c>
      <c r="K617" s="8">
        <v>-1</v>
      </c>
      <c r="L617" s="8">
        <v>15995</v>
      </c>
      <c r="M617" s="8">
        <v>-79</v>
      </c>
      <c r="N617" s="8">
        <v>1229</v>
      </c>
    </row>
    <row r="618" spans="1:14" x14ac:dyDescent="0.25">
      <c r="A618" s="9">
        <v>43144</v>
      </c>
      <c r="B618" s="10">
        <v>0.83333333333333337</v>
      </c>
      <c r="C618" s="8">
        <v>84645</v>
      </c>
      <c r="D618" s="8">
        <v>82300</v>
      </c>
      <c r="E618" s="8">
        <v>83500</v>
      </c>
      <c r="F618" s="8">
        <v>830</v>
      </c>
      <c r="G618" s="8">
        <v>2388</v>
      </c>
      <c r="H618" s="8">
        <v>8834</v>
      </c>
      <c r="I618" s="8">
        <v>57160</v>
      </c>
      <c r="J618" s="8">
        <v>4988</v>
      </c>
      <c r="K618" s="8">
        <v>-1</v>
      </c>
      <c r="L618" s="8">
        <v>14509</v>
      </c>
      <c r="M618" s="8">
        <v>-81</v>
      </c>
      <c r="N618" s="8">
        <v>1225</v>
      </c>
    </row>
    <row r="619" spans="1:14" x14ac:dyDescent="0.25">
      <c r="A619" s="9">
        <v>43144</v>
      </c>
      <c r="B619" s="10">
        <v>0.85416666666666663</v>
      </c>
      <c r="C619" s="8">
        <v>82251</v>
      </c>
      <c r="D619" s="8">
        <v>79500</v>
      </c>
      <c r="E619" s="8">
        <v>80600</v>
      </c>
      <c r="F619" s="8">
        <v>819</v>
      </c>
      <c r="G619" s="8">
        <v>2369</v>
      </c>
      <c r="H619" s="8">
        <v>8695</v>
      </c>
      <c r="I619" s="8">
        <v>57169</v>
      </c>
      <c r="J619" s="8">
        <v>4756</v>
      </c>
      <c r="K619" s="8">
        <v>-1</v>
      </c>
      <c r="L619" s="8">
        <v>13558</v>
      </c>
      <c r="M619" s="8">
        <v>-50</v>
      </c>
      <c r="N619" s="8">
        <v>1237</v>
      </c>
    </row>
    <row r="620" spans="1:14" x14ac:dyDescent="0.25">
      <c r="A620" s="9">
        <v>43144</v>
      </c>
      <c r="B620" s="10">
        <v>0.875</v>
      </c>
      <c r="C620" s="8">
        <v>79807</v>
      </c>
      <c r="D620" s="8">
        <v>77600</v>
      </c>
      <c r="E620" s="8">
        <v>78700</v>
      </c>
      <c r="F620" s="8">
        <v>530</v>
      </c>
      <c r="G620" s="8">
        <v>2173</v>
      </c>
      <c r="H620" s="8">
        <v>8651</v>
      </c>
      <c r="I620" s="8">
        <v>56793</v>
      </c>
      <c r="J620" s="8">
        <v>4560</v>
      </c>
      <c r="K620" s="8">
        <v>-2</v>
      </c>
      <c r="L620" s="8">
        <v>11728</v>
      </c>
      <c r="M620" s="8">
        <v>-28</v>
      </c>
      <c r="N620" s="8">
        <v>1259</v>
      </c>
    </row>
    <row r="621" spans="1:14" x14ac:dyDescent="0.25">
      <c r="A621" s="9">
        <v>43144</v>
      </c>
      <c r="B621" s="10">
        <v>0.89583333333333337</v>
      </c>
      <c r="C621" s="8">
        <v>77898</v>
      </c>
      <c r="D621" s="8">
        <v>75300</v>
      </c>
      <c r="E621" s="8">
        <v>76400</v>
      </c>
      <c r="F621" s="8">
        <v>425</v>
      </c>
      <c r="G621" s="8">
        <v>2276</v>
      </c>
      <c r="H621" s="8">
        <v>8455</v>
      </c>
      <c r="I621" s="8">
        <v>56870</v>
      </c>
      <c r="J621" s="8">
        <v>4319</v>
      </c>
      <c r="K621" s="8">
        <v>-2</v>
      </c>
      <c r="L621" s="8">
        <v>9478</v>
      </c>
      <c r="M621" s="8">
        <v>-28</v>
      </c>
      <c r="N621" s="8">
        <v>1247</v>
      </c>
    </row>
    <row r="622" spans="1:14" x14ac:dyDescent="0.25">
      <c r="A622" s="9">
        <v>43144</v>
      </c>
      <c r="B622" s="10">
        <v>0.91666666666666663</v>
      </c>
      <c r="C622" s="8">
        <v>76249</v>
      </c>
      <c r="D622" s="8">
        <v>74000</v>
      </c>
      <c r="E622" s="8">
        <v>75100</v>
      </c>
      <c r="F622" s="8">
        <v>394</v>
      </c>
      <c r="G622" s="8">
        <v>2276</v>
      </c>
      <c r="H622" s="8">
        <v>8505</v>
      </c>
      <c r="I622" s="8">
        <v>56848</v>
      </c>
      <c r="J622" s="8">
        <v>4022</v>
      </c>
      <c r="K622" s="8">
        <v>-2</v>
      </c>
      <c r="L622" s="8">
        <v>8177</v>
      </c>
      <c r="M622" s="8">
        <v>-29</v>
      </c>
      <c r="N622" s="8">
        <v>1236</v>
      </c>
    </row>
    <row r="623" spans="1:14" x14ac:dyDescent="0.25">
      <c r="A623" s="9">
        <v>43144</v>
      </c>
      <c r="B623" s="10">
        <v>0.9375</v>
      </c>
      <c r="C623" s="8">
        <v>76267</v>
      </c>
      <c r="D623" s="8">
        <v>74700</v>
      </c>
      <c r="E623" s="8">
        <v>75700</v>
      </c>
      <c r="F623" s="8">
        <v>393</v>
      </c>
      <c r="G623" s="8">
        <v>2186</v>
      </c>
      <c r="H623" s="8">
        <v>8499</v>
      </c>
      <c r="I623" s="8">
        <v>56708</v>
      </c>
      <c r="J623" s="8">
        <v>3765</v>
      </c>
      <c r="K623" s="8">
        <v>-2</v>
      </c>
      <c r="L623" s="8">
        <v>9058</v>
      </c>
      <c r="M623" s="8">
        <v>-29</v>
      </c>
      <c r="N623" s="8">
        <v>1240</v>
      </c>
    </row>
    <row r="624" spans="1:14" x14ac:dyDescent="0.25">
      <c r="A624" s="9">
        <v>43144</v>
      </c>
      <c r="B624" s="10">
        <v>0.95833333333333337</v>
      </c>
      <c r="C624" s="8">
        <v>78719</v>
      </c>
      <c r="D624" s="8">
        <v>77700</v>
      </c>
      <c r="E624" s="8">
        <v>78700</v>
      </c>
      <c r="F624" s="8">
        <v>392</v>
      </c>
      <c r="G624" s="8">
        <v>2190</v>
      </c>
      <c r="H624" s="8">
        <v>8513</v>
      </c>
      <c r="I624" s="8">
        <v>56755</v>
      </c>
      <c r="J624" s="8">
        <v>3684</v>
      </c>
      <c r="K624" s="8">
        <v>-2</v>
      </c>
      <c r="L624" s="8">
        <v>10677</v>
      </c>
      <c r="M624" s="8">
        <v>-28</v>
      </c>
      <c r="N624" s="8">
        <v>1205</v>
      </c>
    </row>
    <row r="625" spans="1:14" x14ac:dyDescent="0.25">
      <c r="A625" s="9">
        <v>43144</v>
      </c>
      <c r="B625" s="10">
        <v>0.97916666666666663</v>
      </c>
      <c r="C625" s="8">
        <v>77766</v>
      </c>
      <c r="D625" s="8">
        <v>77400</v>
      </c>
      <c r="E625" s="8">
        <v>77900</v>
      </c>
      <c r="F625" s="8">
        <v>392</v>
      </c>
      <c r="G625" s="8">
        <v>2201</v>
      </c>
      <c r="H625" s="8">
        <v>8465</v>
      </c>
      <c r="I625" s="8">
        <v>56799</v>
      </c>
      <c r="J625" s="8">
        <v>3581</v>
      </c>
      <c r="K625" s="8">
        <v>-2</v>
      </c>
      <c r="L625" s="8">
        <v>9120</v>
      </c>
      <c r="M625" s="8">
        <v>-29</v>
      </c>
      <c r="N625" s="8">
        <v>1118</v>
      </c>
    </row>
    <row r="626" spans="1:14" x14ac:dyDescent="0.25">
      <c r="A626" s="9">
        <v>43145</v>
      </c>
      <c r="B626" s="10">
        <v>0</v>
      </c>
      <c r="C626" s="8">
        <v>77725</v>
      </c>
      <c r="D626" s="8">
        <v>76400</v>
      </c>
      <c r="E626" s="8">
        <v>76300</v>
      </c>
      <c r="F626" s="8">
        <v>392</v>
      </c>
      <c r="G626" s="8">
        <v>2171</v>
      </c>
      <c r="H626" s="8">
        <v>8463</v>
      </c>
      <c r="I626" s="8">
        <v>56868</v>
      </c>
      <c r="J626" s="8">
        <v>3406</v>
      </c>
      <c r="K626" s="8">
        <v>-2</v>
      </c>
      <c r="L626" s="8">
        <v>9076</v>
      </c>
      <c r="M626" s="8">
        <v>-29</v>
      </c>
      <c r="N626" s="8">
        <v>1119</v>
      </c>
    </row>
    <row r="627" spans="1:14" x14ac:dyDescent="0.25">
      <c r="A627" s="9">
        <v>43145</v>
      </c>
      <c r="B627" s="10">
        <v>2.0833333333333332E-2</v>
      </c>
      <c r="C627" s="8">
        <v>76144</v>
      </c>
      <c r="D627" s="8">
        <v>74600</v>
      </c>
      <c r="E627" s="8">
        <v>74500</v>
      </c>
      <c r="F627" s="8">
        <v>392</v>
      </c>
      <c r="G627" s="8">
        <v>2088</v>
      </c>
      <c r="H627" s="8">
        <v>7689</v>
      </c>
      <c r="I627" s="8">
        <v>57069</v>
      </c>
      <c r="J627" s="8">
        <v>3195</v>
      </c>
      <c r="K627" s="8">
        <v>-2</v>
      </c>
      <c r="L627" s="8">
        <v>8762</v>
      </c>
      <c r="M627" s="8">
        <v>-29</v>
      </c>
      <c r="N627" s="8">
        <v>1114</v>
      </c>
    </row>
    <row r="628" spans="1:14" x14ac:dyDescent="0.25">
      <c r="A628" s="9">
        <v>43145</v>
      </c>
      <c r="B628" s="10">
        <v>4.1666666666666664E-2</v>
      </c>
      <c r="C628" s="8">
        <v>73484</v>
      </c>
      <c r="D628" s="8">
        <v>72200</v>
      </c>
      <c r="E628" s="8">
        <v>72300</v>
      </c>
      <c r="F628" s="8">
        <v>391</v>
      </c>
      <c r="G628" s="8">
        <v>1548</v>
      </c>
      <c r="H628" s="8">
        <v>7495</v>
      </c>
      <c r="I628" s="8">
        <v>56945</v>
      </c>
      <c r="J628" s="8">
        <v>3006</v>
      </c>
      <c r="K628" s="8">
        <v>-2</v>
      </c>
      <c r="L628" s="8">
        <v>7925</v>
      </c>
      <c r="M628" s="8">
        <v>-29</v>
      </c>
      <c r="N628" s="8">
        <v>1108</v>
      </c>
    </row>
    <row r="629" spans="1:14" x14ac:dyDescent="0.25">
      <c r="A629" s="9">
        <v>43145</v>
      </c>
      <c r="B629" s="10">
        <v>6.25E-2</v>
      </c>
      <c r="C629" s="8">
        <v>73919</v>
      </c>
      <c r="D629" s="8">
        <v>73600</v>
      </c>
      <c r="E629" s="8">
        <v>73800</v>
      </c>
      <c r="F629" s="8">
        <v>390</v>
      </c>
      <c r="G629" s="8">
        <v>1508</v>
      </c>
      <c r="H629" s="8">
        <v>7168</v>
      </c>
      <c r="I629" s="8">
        <v>56960</v>
      </c>
      <c r="J629" s="8">
        <v>2809</v>
      </c>
      <c r="K629" s="8">
        <v>-2</v>
      </c>
      <c r="L629" s="8">
        <v>7742</v>
      </c>
      <c r="M629" s="8">
        <v>-29</v>
      </c>
      <c r="N629" s="8">
        <v>1113</v>
      </c>
    </row>
    <row r="630" spans="1:14" x14ac:dyDescent="0.25">
      <c r="A630" s="9">
        <v>43145</v>
      </c>
      <c r="B630" s="10">
        <v>8.3333333333333329E-2</v>
      </c>
      <c r="C630" s="8">
        <v>73459</v>
      </c>
      <c r="D630" s="8">
        <v>73600</v>
      </c>
      <c r="E630" s="8">
        <v>73400</v>
      </c>
      <c r="F630" s="8">
        <v>390</v>
      </c>
      <c r="G630" s="8">
        <v>1522</v>
      </c>
      <c r="H630" s="8">
        <v>7238</v>
      </c>
      <c r="I630" s="8">
        <v>56947</v>
      </c>
      <c r="J630" s="8">
        <v>2581</v>
      </c>
      <c r="K630" s="8">
        <v>-2</v>
      </c>
      <c r="L630" s="8">
        <v>7374</v>
      </c>
      <c r="M630" s="8">
        <v>-76</v>
      </c>
      <c r="N630" s="8">
        <v>1114</v>
      </c>
    </row>
    <row r="631" spans="1:14" x14ac:dyDescent="0.25">
      <c r="A631" s="9">
        <v>43145</v>
      </c>
      <c r="B631" s="10">
        <v>0.10416666666666667</v>
      </c>
      <c r="C631" s="8">
        <v>73040</v>
      </c>
      <c r="D631" s="8">
        <v>71800</v>
      </c>
      <c r="E631" s="8">
        <v>71900</v>
      </c>
      <c r="F631" s="8">
        <v>391</v>
      </c>
      <c r="G631" s="8">
        <v>1525</v>
      </c>
      <c r="H631" s="8">
        <v>7244</v>
      </c>
      <c r="I631" s="8">
        <v>56972</v>
      </c>
      <c r="J631" s="8">
        <v>2382</v>
      </c>
      <c r="K631" s="8">
        <v>-2</v>
      </c>
      <c r="L631" s="8">
        <v>7174</v>
      </c>
      <c r="M631" s="8">
        <v>-384</v>
      </c>
      <c r="N631" s="8">
        <v>1111</v>
      </c>
    </row>
    <row r="632" spans="1:14" x14ac:dyDescent="0.25">
      <c r="A632" s="9">
        <v>43145</v>
      </c>
      <c r="B632" s="10">
        <v>0.125</v>
      </c>
      <c r="C632" s="8">
        <v>71166</v>
      </c>
      <c r="D632" s="8">
        <v>70300</v>
      </c>
      <c r="E632" s="8">
        <v>69900</v>
      </c>
      <c r="F632" s="8">
        <v>391</v>
      </c>
      <c r="G632" s="8">
        <v>1530</v>
      </c>
      <c r="H632" s="8">
        <v>7255</v>
      </c>
      <c r="I632" s="8">
        <v>56764</v>
      </c>
      <c r="J632" s="8">
        <v>2193</v>
      </c>
      <c r="K632" s="8">
        <v>-2</v>
      </c>
      <c r="L632" s="8">
        <v>6769</v>
      </c>
      <c r="M632" s="8">
        <v>-1386</v>
      </c>
      <c r="N632" s="8">
        <v>1111</v>
      </c>
    </row>
    <row r="633" spans="1:14" x14ac:dyDescent="0.25">
      <c r="A633" s="9">
        <v>43145</v>
      </c>
      <c r="B633" s="10">
        <v>0.14583333333333334</v>
      </c>
      <c r="C633" s="8">
        <v>69902</v>
      </c>
      <c r="D633" s="8">
        <v>69200</v>
      </c>
      <c r="E633" s="8">
        <v>68700</v>
      </c>
      <c r="F633" s="8">
        <v>391</v>
      </c>
      <c r="G633" s="8">
        <v>1569</v>
      </c>
      <c r="H633" s="8">
        <v>7074</v>
      </c>
      <c r="I633" s="8">
        <v>56770</v>
      </c>
      <c r="J633" s="8">
        <v>2129</v>
      </c>
      <c r="K633" s="8">
        <v>-2</v>
      </c>
      <c r="L633" s="8">
        <v>6787</v>
      </c>
      <c r="M633" s="8">
        <v>-2250</v>
      </c>
      <c r="N633" s="8">
        <v>1106</v>
      </c>
    </row>
    <row r="634" spans="1:14" x14ac:dyDescent="0.25">
      <c r="A634" s="9">
        <v>43145</v>
      </c>
      <c r="B634" s="10">
        <v>0.16666666666666666</v>
      </c>
      <c r="C634" s="8">
        <v>68854</v>
      </c>
      <c r="D634" s="8">
        <v>68500</v>
      </c>
      <c r="E634" s="8">
        <v>67700</v>
      </c>
      <c r="F634" s="8">
        <v>391</v>
      </c>
      <c r="G634" s="8">
        <v>1856</v>
      </c>
      <c r="H634" s="8">
        <v>7098</v>
      </c>
      <c r="I634" s="8">
        <v>56725</v>
      </c>
      <c r="J634" s="8">
        <v>2109</v>
      </c>
      <c r="K634" s="8">
        <v>-2</v>
      </c>
      <c r="L634" s="8">
        <v>6544</v>
      </c>
      <c r="M634" s="8">
        <v>-3426</v>
      </c>
      <c r="N634" s="8">
        <v>1161</v>
      </c>
    </row>
    <row r="635" spans="1:14" x14ac:dyDescent="0.25">
      <c r="A635" s="9">
        <v>43145</v>
      </c>
      <c r="B635" s="10">
        <v>0.1875</v>
      </c>
      <c r="C635" s="8">
        <v>68633</v>
      </c>
      <c r="D635" s="8">
        <v>68900</v>
      </c>
      <c r="E635" s="8">
        <v>67400</v>
      </c>
      <c r="F635" s="8">
        <v>391</v>
      </c>
      <c r="G635" s="8">
        <v>1809</v>
      </c>
      <c r="H635" s="8">
        <v>6908</v>
      </c>
      <c r="I635" s="8">
        <v>56286</v>
      </c>
      <c r="J635" s="8">
        <v>2144</v>
      </c>
      <c r="K635" s="8">
        <v>-2</v>
      </c>
      <c r="L635" s="8">
        <v>6334</v>
      </c>
      <c r="M635" s="8">
        <v>-3217</v>
      </c>
      <c r="N635" s="8">
        <v>1177</v>
      </c>
    </row>
    <row r="636" spans="1:14" x14ac:dyDescent="0.25">
      <c r="A636" s="9">
        <v>43145</v>
      </c>
      <c r="B636" s="10">
        <v>0.20833333333333334</v>
      </c>
      <c r="C636" s="8">
        <v>68987</v>
      </c>
      <c r="D636" s="8">
        <v>69200</v>
      </c>
      <c r="E636" s="8">
        <v>68400</v>
      </c>
      <c r="F636" s="8">
        <v>390</v>
      </c>
      <c r="G636" s="8">
        <v>1866</v>
      </c>
      <c r="H636" s="8">
        <v>7015</v>
      </c>
      <c r="I636" s="8">
        <v>56489</v>
      </c>
      <c r="J636" s="8">
        <v>2178</v>
      </c>
      <c r="K636" s="8">
        <v>-2</v>
      </c>
      <c r="L636" s="8">
        <v>6484</v>
      </c>
      <c r="M636" s="8">
        <v>-3203</v>
      </c>
      <c r="N636" s="8">
        <v>1195</v>
      </c>
    </row>
    <row r="637" spans="1:14" x14ac:dyDescent="0.25">
      <c r="A637" s="9">
        <v>43145</v>
      </c>
      <c r="B637" s="10">
        <v>0.22916666666666666</v>
      </c>
      <c r="C637" s="8">
        <v>70811</v>
      </c>
      <c r="D637" s="8">
        <v>71100</v>
      </c>
      <c r="E637" s="8">
        <v>70100</v>
      </c>
      <c r="F637" s="8">
        <v>390</v>
      </c>
      <c r="G637" s="8">
        <v>1834</v>
      </c>
      <c r="H637" s="8">
        <v>6982</v>
      </c>
      <c r="I637" s="8">
        <v>56272</v>
      </c>
      <c r="J637" s="8">
        <v>2277</v>
      </c>
      <c r="K637" s="8">
        <v>-2</v>
      </c>
      <c r="L637" s="8">
        <v>6680</v>
      </c>
      <c r="M637" s="8">
        <v>-2762</v>
      </c>
      <c r="N637" s="8">
        <v>1192</v>
      </c>
    </row>
    <row r="638" spans="1:14" x14ac:dyDescent="0.25">
      <c r="A638" s="9">
        <v>43145</v>
      </c>
      <c r="B638" s="10">
        <v>0.25</v>
      </c>
      <c r="C638" s="8">
        <v>72571</v>
      </c>
      <c r="D638" s="8">
        <v>73100</v>
      </c>
      <c r="E638" s="8">
        <v>71800</v>
      </c>
      <c r="F638" s="8">
        <v>392</v>
      </c>
      <c r="G638" s="8">
        <v>2119</v>
      </c>
      <c r="H638" s="8">
        <v>7119</v>
      </c>
      <c r="I638" s="8">
        <v>56634</v>
      </c>
      <c r="J638" s="8">
        <v>2423</v>
      </c>
      <c r="K638" s="8">
        <v>-2</v>
      </c>
      <c r="L638" s="8">
        <v>6941</v>
      </c>
      <c r="M638" s="8">
        <v>-1927</v>
      </c>
      <c r="N638" s="8">
        <v>1211</v>
      </c>
    </row>
    <row r="639" spans="1:14" x14ac:dyDescent="0.25">
      <c r="A639" s="9">
        <v>43145</v>
      </c>
      <c r="B639" s="10">
        <v>0.27083333333333331</v>
      </c>
      <c r="C639" s="8">
        <v>76052</v>
      </c>
      <c r="D639" s="8">
        <v>76700</v>
      </c>
      <c r="E639" s="8">
        <v>75200</v>
      </c>
      <c r="F639" s="8">
        <v>393</v>
      </c>
      <c r="G639" s="8">
        <v>2045</v>
      </c>
      <c r="H639" s="8">
        <v>7619</v>
      </c>
      <c r="I639" s="8">
        <v>56419</v>
      </c>
      <c r="J639" s="8">
        <v>2638</v>
      </c>
      <c r="K639" s="8">
        <v>-2</v>
      </c>
      <c r="L639" s="8">
        <v>8206</v>
      </c>
      <c r="M639" s="8">
        <v>-30</v>
      </c>
      <c r="N639" s="8">
        <v>1209</v>
      </c>
    </row>
    <row r="640" spans="1:14" x14ac:dyDescent="0.25">
      <c r="A640" s="9">
        <v>43145</v>
      </c>
      <c r="B640" s="10">
        <v>0.29166666666666669</v>
      </c>
      <c r="C640" s="8">
        <v>79030</v>
      </c>
      <c r="D640" s="8">
        <v>79800</v>
      </c>
      <c r="E640" s="8">
        <v>78600</v>
      </c>
      <c r="F640" s="8">
        <v>393</v>
      </c>
      <c r="G640" s="8">
        <v>2242</v>
      </c>
      <c r="H640" s="8">
        <v>7978</v>
      </c>
      <c r="I640" s="8">
        <v>57079</v>
      </c>
      <c r="J640" s="8">
        <v>2813</v>
      </c>
      <c r="K640" s="8">
        <v>-2</v>
      </c>
      <c r="L640" s="8">
        <v>10360</v>
      </c>
      <c r="M640" s="8">
        <v>-54</v>
      </c>
      <c r="N640" s="8">
        <v>1209</v>
      </c>
    </row>
    <row r="641" spans="1:14" x14ac:dyDescent="0.25">
      <c r="A641" s="9">
        <v>43145</v>
      </c>
      <c r="B641" s="10">
        <v>0.3125</v>
      </c>
      <c r="C641" s="8">
        <v>81816</v>
      </c>
      <c r="D641" s="8">
        <v>82400</v>
      </c>
      <c r="E641" s="8">
        <v>81000</v>
      </c>
      <c r="F641" s="8">
        <v>394</v>
      </c>
      <c r="G641" s="8">
        <v>2187</v>
      </c>
      <c r="H641" s="8">
        <v>8492</v>
      </c>
      <c r="I641" s="8">
        <v>57238</v>
      </c>
      <c r="J641" s="8">
        <v>3100</v>
      </c>
      <c r="K641" s="8">
        <v>-2</v>
      </c>
      <c r="L641" s="8">
        <v>11598</v>
      </c>
      <c r="M641" s="8">
        <v>-68</v>
      </c>
      <c r="N641" s="8">
        <v>1209</v>
      </c>
    </row>
    <row r="642" spans="1:14" x14ac:dyDescent="0.25">
      <c r="A642" s="9">
        <v>43145</v>
      </c>
      <c r="B642" s="10">
        <v>0.33333333333333331</v>
      </c>
      <c r="C642" s="8">
        <v>82823</v>
      </c>
      <c r="D642" s="8">
        <v>83700</v>
      </c>
      <c r="E642" s="8">
        <v>82100</v>
      </c>
      <c r="F642" s="8">
        <v>394</v>
      </c>
      <c r="G642" s="8">
        <v>2298</v>
      </c>
      <c r="H642" s="8">
        <v>8787</v>
      </c>
      <c r="I642" s="8">
        <v>57232</v>
      </c>
      <c r="J642" s="8">
        <v>3205</v>
      </c>
      <c r="K642" s="8">
        <v>11</v>
      </c>
      <c r="L642" s="8">
        <v>12576</v>
      </c>
      <c r="M642" s="8">
        <v>-75</v>
      </c>
      <c r="N642" s="8">
        <v>1195</v>
      </c>
    </row>
    <row r="643" spans="1:14" x14ac:dyDescent="0.25">
      <c r="A643" s="9">
        <v>43145</v>
      </c>
      <c r="B643" s="10">
        <v>0.35416666666666669</v>
      </c>
      <c r="C643" s="8">
        <v>83675</v>
      </c>
      <c r="D643" s="8">
        <v>84000</v>
      </c>
      <c r="E643" s="8">
        <v>82600</v>
      </c>
      <c r="F643" s="8">
        <v>393</v>
      </c>
      <c r="G643" s="8">
        <v>2322</v>
      </c>
      <c r="H643" s="8">
        <v>8913</v>
      </c>
      <c r="I643" s="8">
        <v>57250</v>
      </c>
      <c r="J643" s="8">
        <v>3276</v>
      </c>
      <c r="K643" s="8">
        <v>163</v>
      </c>
      <c r="L643" s="8">
        <v>13219</v>
      </c>
      <c r="M643" s="8">
        <v>-74</v>
      </c>
      <c r="N643" s="8">
        <v>1204</v>
      </c>
    </row>
    <row r="644" spans="1:14" x14ac:dyDescent="0.25">
      <c r="A644" s="9">
        <v>43145</v>
      </c>
      <c r="B644" s="10">
        <v>0.375</v>
      </c>
      <c r="C644" s="8">
        <v>84322</v>
      </c>
      <c r="D644" s="8">
        <v>84900</v>
      </c>
      <c r="E644" s="8">
        <v>83200</v>
      </c>
      <c r="F644" s="8">
        <v>394</v>
      </c>
      <c r="G644" s="8">
        <v>2171</v>
      </c>
      <c r="H644" s="8">
        <v>8963</v>
      </c>
      <c r="I644" s="8">
        <v>57225</v>
      </c>
      <c r="J644" s="8">
        <v>3356</v>
      </c>
      <c r="K644" s="8">
        <v>466</v>
      </c>
      <c r="L644" s="8">
        <v>13402</v>
      </c>
      <c r="M644" s="8">
        <v>-28</v>
      </c>
      <c r="N644" s="8">
        <v>1218</v>
      </c>
    </row>
    <row r="645" spans="1:14" x14ac:dyDescent="0.25">
      <c r="A645" s="9">
        <v>43145</v>
      </c>
      <c r="B645" s="10">
        <v>0.39583333333333331</v>
      </c>
      <c r="C645" s="8">
        <v>84899</v>
      </c>
      <c r="D645" s="8">
        <v>85300</v>
      </c>
      <c r="E645" s="8">
        <v>84100</v>
      </c>
      <c r="F645" s="8">
        <v>394</v>
      </c>
      <c r="G645" s="8">
        <v>2345</v>
      </c>
      <c r="H645" s="8">
        <v>8919</v>
      </c>
      <c r="I645" s="8">
        <v>57195</v>
      </c>
      <c r="J645" s="8">
        <v>3369</v>
      </c>
      <c r="K645" s="8">
        <v>850</v>
      </c>
      <c r="L645" s="8">
        <v>14510</v>
      </c>
      <c r="M645" s="8">
        <v>-28</v>
      </c>
      <c r="N645" s="8">
        <v>1115</v>
      </c>
    </row>
    <row r="646" spans="1:14" x14ac:dyDescent="0.25">
      <c r="A646" s="9">
        <v>43145</v>
      </c>
      <c r="B646" s="10">
        <v>0.41666666666666669</v>
      </c>
      <c r="C646" s="8">
        <v>84873</v>
      </c>
      <c r="D646" s="8">
        <v>85200</v>
      </c>
      <c r="E646" s="8">
        <v>84000</v>
      </c>
      <c r="F646" s="8">
        <v>394</v>
      </c>
      <c r="G646" s="8">
        <v>2314</v>
      </c>
      <c r="H646" s="8">
        <v>8906</v>
      </c>
      <c r="I646" s="8">
        <v>57202</v>
      </c>
      <c r="J646" s="8">
        <v>3411</v>
      </c>
      <c r="K646" s="8">
        <v>1199</v>
      </c>
      <c r="L646" s="8">
        <v>14140</v>
      </c>
      <c r="M646" s="8">
        <v>-29</v>
      </c>
      <c r="N646" s="8">
        <v>1110</v>
      </c>
    </row>
    <row r="647" spans="1:14" x14ac:dyDescent="0.25">
      <c r="A647" s="9">
        <v>43145</v>
      </c>
      <c r="B647" s="10">
        <v>0.4375</v>
      </c>
      <c r="C647" s="8">
        <v>84563</v>
      </c>
      <c r="D647" s="8">
        <v>85000</v>
      </c>
      <c r="E647" s="8">
        <v>83400</v>
      </c>
      <c r="F647" s="8">
        <v>392</v>
      </c>
      <c r="G647" s="8">
        <v>2372</v>
      </c>
      <c r="H647" s="8">
        <v>8924</v>
      </c>
      <c r="I647" s="8">
        <v>57198</v>
      </c>
      <c r="J647" s="8">
        <v>3503</v>
      </c>
      <c r="K647" s="8">
        <v>1484</v>
      </c>
      <c r="L647" s="8">
        <v>14193</v>
      </c>
      <c r="M647" s="8">
        <v>-29</v>
      </c>
      <c r="N647" s="8">
        <v>1115</v>
      </c>
    </row>
    <row r="648" spans="1:14" x14ac:dyDescent="0.25">
      <c r="A648" s="9">
        <v>43145</v>
      </c>
      <c r="B648" s="10">
        <v>0.45833333333333331</v>
      </c>
      <c r="C648" s="8">
        <v>84393</v>
      </c>
      <c r="D648" s="8">
        <v>83900</v>
      </c>
      <c r="E648" s="8">
        <v>83400</v>
      </c>
      <c r="F648" s="8">
        <v>400</v>
      </c>
      <c r="G648" s="8">
        <v>2348</v>
      </c>
      <c r="H648" s="8">
        <v>8914</v>
      </c>
      <c r="I648" s="8">
        <v>57187</v>
      </c>
      <c r="J648" s="8">
        <v>3633</v>
      </c>
      <c r="K648" s="8">
        <v>1760</v>
      </c>
      <c r="L648" s="8">
        <v>13473</v>
      </c>
      <c r="M648" s="8">
        <v>-28</v>
      </c>
      <c r="N648" s="8">
        <v>1147</v>
      </c>
    </row>
    <row r="649" spans="1:14" x14ac:dyDescent="0.25">
      <c r="A649" s="9">
        <v>43145</v>
      </c>
      <c r="B649" s="10">
        <v>0.47916666666666669</v>
      </c>
      <c r="C649" s="8">
        <v>84551</v>
      </c>
      <c r="D649" s="8">
        <v>83700</v>
      </c>
      <c r="E649" s="8">
        <v>83000</v>
      </c>
      <c r="F649" s="8">
        <v>400</v>
      </c>
      <c r="G649" s="8">
        <v>2362</v>
      </c>
      <c r="H649" s="8">
        <v>8922</v>
      </c>
      <c r="I649" s="8">
        <v>57160</v>
      </c>
      <c r="J649" s="8">
        <v>3909</v>
      </c>
      <c r="K649" s="8">
        <v>1988</v>
      </c>
      <c r="L649" s="8">
        <v>13629</v>
      </c>
      <c r="M649" s="8">
        <v>-29</v>
      </c>
      <c r="N649" s="8">
        <v>1215</v>
      </c>
    </row>
    <row r="650" spans="1:14" x14ac:dyDescent="0.25">
      <c r="A650" s="9">
        <v>43145</v>
      </c>
      <c r="B650" s="10">
        <v>0.5</v>
      </c>
      <c r="C650" s="8">
        <v>84298</v>
      </c>
      <c r="D650" s="8">
        <v>84100</v>
      </c>
      <c r="E650" s="8">
        <v>83200</v>
      </c>
      <c r="F650" s="8">
        <v>393</v>
      </c>
      <c r="G650" s="8">
        <v>2339</v>
      </c>
      <c r="H650" s="8">
        <v>8870</v>
      </c>
      <c r="I650" s="8">
        <v>57151</v>
      </c>
      <c r="J650" s="8">
        <v>4255</v>
      </c>
      <c r="K650" s="8">
        <v>2136</v>
      </c>
      <c r="L650" s="8">
        <v>12889</v>
      </c>
      <c r="M650" s="8">
        <v>-29</v>
      </c>
      <c r="N650" s="8">
        <v>1239</v>
      </c>
    </row>
    <row r="651" spans="1:14" x14ac:dyDescent="0.25">
      <c r="A651" s="9">
        <v>43145</v>
      </c>
      <c r="B651" s="10">
        <v>0.52083333333333337</v>
      </c>
      <c r="C651" s="8">
        <v>83542</v>
      </c>
      <c r="D651" s="8">
        <v>82700</v>
      </c>
      <c r="E651" s="8">
        <v>81800</v>
      </c>
      <c r="F651" s="8">
        <v>393</v>
      </c>
      <c r="G651" s="8">
        <v>2384</v>
      </c>
      <c r="H651" s="8">
        <v>8847</v>
      </c>
      <c r="I651" s="8">
        <v>57139</v>
      </c>
      <c r="J651" s="8">
        <v>4596</v>
      </c>
      <c r="K651" s="8">
        <v>2245</v>
      </c>
      <c r="L651" s="8">
        <v>11668</v>
      </c>
      <c r="M651" s="8">
        <v>-28</v>
      </c>
      <c r="N651" s="8">
        <v>1229</v>
      </c>
    </row>
    <row r="652" spans="1:14" x14ac:dyDescent="0.25">
      <c r="A652" s="9">
        <v>43145</v>
      </c>
      <c r="B652" s="10">
        <v>0.54166666666666663</v>
      </c>
      <c r="C652" s="8">
        <v>83788</v>
      </c>
      <c r="D652" s="8">
        <v>83600</v>
      </c>
      <c r="E652" s="8">
        <v>83100</v>
      </c>
      <c r="F652" s="8">
        <v>392</v>
      </c>
      <c r="G652" s="8">
        <v>2390</v>
      </c>
      <c r="H652" s="8">
        <v>8848</v>
      </c>
      <c r="I652" s="8">
        <v>57122</v>
      </c>
      <c r="J652" s="8">
        <v>4787</v>
      </c>
      <c r="K652" s="8">
        <v>2224</v>
      </c>
      <c r="L652" s="8">
        <v>11798</v>
      </c>
      <c r="M652" s="8">
        <v>-29</v>
      </c>
      <c r="N652" s="8">
        <v>1245</v>
      </c>
    </row>
    <row r="653" spans="1:14" x14ac:dyDescent="0.25">
      <c r="A653" s="9">
        <v>43145</v>
      </c>
      <c r="B653" s="10">
        <v>0.5625</v>
      </c>
      <c r="C653" s="8">
        <v>82815</v>
      </c>
      <c r="D653" s="8">
        <v>80900</v>
      </c>
      <c r="E653" s="8">
        <v>81200</v>
      </c>
      <c r="F653" s="8">
        <v>393</v>
      </c>
      <c r="G653" s="8">
        <v>2332</v>
      </c>
      <c r="H653" s="8">
        <v>8762</v>
      </c>
      <c r="I653" s="8">
        <v>56988</v>
      </c>
      <c r="J653" s="8">
        <v>4921</v>
      </c>
      <c r="K653" s="8">
        <v>2185</v>
      </c>
      <c r="L653" s="8">
        <v>10993</v>
      </c>
      <c r="M653" s="8">
        <v>-29</v>
      </c>
      <c r="N653" s="8">
        <v>1250</v>
      </c>
    </row>
    <row r="654" spans="1:14" x14ac:dyDescent="0.25">
      <c r="A654" s="9">
        <v>43145</v>
      </c>
      <c r="B654" s="10">
        <v>0.58333333333333337</v>
      </c>
      <c r="C654" s="8">
        <v>82097</v>
      </c>
      <c r="D654" s="8">
        <v>80300</v>
      </c>
      <c r="E654" s="8">
        <v>80300</v>
      </c>
      <c r="F654" s="8">
        <v>392</v>
      </c>
      <c r="G654" s="8">
        <v>2322</v>
      </c>
      <c r="H654" s="8">
        <v>8674</v>
      </c>
      <c r="I654" s="8">
        <v>56952</v>
      </c>
      <c r="J654" s="8">
        <v>5089</v>
      </c>
      <c r="K654" s="8">
        <v>2112</v>
      </c>
      <c r="L654" s="8">
        <v>10043</v>
      </c>
      <c r="M654" s="8">
        <v>-29</v>
      </c>
      <c r="N654" s="8">
        <v>1253</v>
      </c>
    </row>
    <row r="655" spans="1:14" x14ac:dyDescent="0.25">
      <c r="A655" s="9">
        <v>43145</v>
      </c>
      <c r="B655" s="10">
        <v>0.60416666666666663</v>
      </c>
      <c r="C655" s="8">
        <v>81354</v>
      </c>
      <c r="D655" s="8">
        <v>80100</v>
      </c>
      <c r="E655" s="8">
        <v>80600</v>
      </c>
      <c r="F655" s="8">
        <v>393</v>
      </c>
      <c r="G655" s="8">
        <v>2086</v>
      </c>
      <c r="H655" s="8">
        <v>8727</v>
      </c>
      <c r="I655" s="8">
        <v>56874</v>
      </c>
      <c r="J655" s="8">
        <v>5265</v>
      </c>
      <c r="K655" s="8">
        <v>1872</v>
      </c>
      <c r="L655" s="8">
        <v>9744</v>
      </c>
      <c r="M655" s="8">
        <v>-29</v>
      </c>
      <c r="N655" s="8">
        <v>1240</v>
      </c>
    </row>
    <row r="656" spans="1:14" x14ac:dyDescent="0.25">
      <c r="A656" s="9">
        <v>43145</v>
      </c>
      <c r="B656" s="10">
        <v>0.625</v>
      </c>
      <c r="C656" s="8">
        <v>79812</v>
      </c>
      <c r="D656" s="8">
        <v>78000</v>
      </c>
      <c r="E656" s="8">
        <v>78300</v>
      </c>
      <c r="F656" s="8">
        <v>389</v>
      </c>
      <c r="G656" s="8">
        <v>1900</v>
      </c>
      <c r="H656" s="8">
        <v>8673</v>
      </c>
      <c r="I656" s="8">
        <v>56829</v>
      </c>
      <c r="J656" s="8">
        <v>5324</v>
      </c>
      <c r="K656" s="8">
        <v>1585</v>
      </c>
      <c r="L656" s="8">
        <v>9008</v>
      </c>
      <c r="M656" s="8">
        <v>-29</v>
      </c>
      <c r="N656" s="8">
        <v>1240</v>
      </c>
    </row>
    <row r="657" spans="1:14" x14ac:dyDescent="0.25">
      <c r="A657" s="9">
        <v>43145</v>
      </c>
      <c r="B657" s="10">
        <v>0.64583333333333337</v>
      </c>
      <c r="C657" s="8">
        <v>78906</v>
      </c>
      <c r="D657" s="8">
        <v>76900</v>
      </c>
      <c r="E657" s="8">
        <v>77100</v>
      </c>
      <c r="F657" s="8">
        <v>389</v>
      </c>
      <c r="G657" s="8">
        <v>1824</v>
      </c>
      <c r="H657" s="8">
        <v>8807</v>
      </c>
      <c r="I657" s="8">
        <v>56654</v>
      </c>
      <c r="J657" s="8">
        <v>5470</v>
      </c>
      <c r="K657" s="8">
        <v>1288</v>
      </c>
      <c r="L657" s="8">
        <v>8849</v>
      </c>
      <c r="M657" s="8">
        <v>-29</v>
      </c>
      <c r="N657" s="8">
        <v>1228</v>
      </c>
    </row>
    <row r="658" spans="1:14" x14ac:dyDescent="0.25">
      <c r="A658" s="9">
        <v>43145</v>
      </c>
      <c r="B658" s="10">
        <v>0.66666666666666663</v>
      </c>
      <c r="C658" s="8">
        <v>78174</v>
      </c>
      <c r="D658" s="8">
        <v>76300</v>
      </c>
      <c r="E658" s="8">
        <v>76700</v>
      </c>
      <c r="F658" s="8">
        <v>391</v>
      </c>
      <c r="G658" s="8">
        <v>1821</v>
      </c>
      <c r="H658" s="8">
        <v>8758</v>
      </c>
      <c r="I658" s="8">
        <v>56641</v>
      </c>
      <c r="J658" s="8">
        <v>5414</v>
      </c>
      <c r="K658" s="8">
        <v>1039</v>
      </c>
      <c r="L658" s="8">
        <v>8912</v>
      </c>
      <c r="M658" s="8">
        <v>-29</v>
      </c>
      <c r="N658" s="8">
        <v>1239</v>
      </c>
    </row>
    <row r="659" spans="1:14" x14ac:dyDescent="0.25">
      <c r="A659" s="9">
        <v>43145</v>
      </c>
      <c r="B659" s="10">
        <v>0.6875</v>
      </c>
      <c r="C659" s="8">
        <v>77821</v>
      </c>
      <c r="D659" s="8">
        <v>75500</v>
      </c>
      <c r="E659" s="8">
        <v>76100</v>
      </c>
      <c r="F659" s="8">
        <v>391</v>
      </c>
      <c r="G659" s="8">
        <v>1969</v>
      </c>
      <c r="H659" s="8">
        <v>8792</v>
      </c>
      <c r="I659" s="8">
        <v>56939</v>
      </c>
      <c r="J659" s="8">
        <v>5301</v>
      </c>
      <c r="K659" s="8">
        <v>732</v>
      </c>
      <c r="L659" s="8">
        <v>9366</v>
      </c>
      <c r="M659" s="8">
        <v>-28</v>
      </c>
      <c r="N659" s="8">
        <v>1254</v>
      </c>
    </row>
    <row r="660" spans="1:14" x14ac:dyDescent="0.25">
      <c r="A660" s="9">
        <v>43145</v>
      </c>
      <c r="B660" s="10">
        <v>0.70833333333333337</v>
      </c>
      <c r="C660" s="8">
        <v>77460</v>
      </c>
      <c r="D660" s="8">
        <v>75400</v>
      </c>
      <c r="E660" s="8">
        <v>76000</v>
      </c>
      <c r="F660" s="8">
        <v>391</v>
      </c>
      <c r="G660" s="8">
        <v>2234</v>
      </c>
      <c r="H660" s="8">
        <v>8781</v>
      </c>
      <c r="I660" s="8">
        <v>56938</v>
      </c>
      <c r="J660" s="8">
        <v>5173</v>
      </c>
      <c r="K660" s="8">
        <v>417</v>
      </c>
      <c r="L660" s="8">
        <v>9419</v>
      </c>
      <c r="M660" s="8">
        <v>-28</v>
      </c>
      <c r="N660" s="8">
        <v>1257</v>
      </c>
    </row>
    <row r="661" spans="1:14" x14ac:dyDescent="0.25">
      <c r="A661" s="9">
        <v>43145</v>
      </c>
      <c r="B661" s="10">
        <v>0.72916666666666663</v>
      </c>
      <c r="C661" s="8">
        <v>77787</v>
      </c>
      <c r="D661" s="8">
        <v>76300</v>
      </c>
      <c r="E661" s="8">
        <v>76700</v>
      </c>
      <c r="F661" s="8">
        <v>392</v>
      </c>
      <c r="G661" s="8">
        <v>2317</v>
      </c>
      <c r="H661" s="8">
        <v>8756</v>
      </c>
      <c r="I661" s="8">
        <v>56988</v>
      </c>
      <c r="J661" s="8">
        <v>5307</v>
      </c>
      <c r="K661" s="8">
        <v>167</v>
      </c>
      <c r="L661" s="8">
        <v>10045</v>
      </c>
      <c r="M661" s="8">
        <v>-29</v>
      </c>
      <c r="N661" s="8">
        <v>1258</v>
      </c>
    </row>
    <row r="662" spans="1:14" x14ac:dyDescent="0.25">
      <c r="A662" s="9">
        <v>43145</v>
      </c>
      <c r="B662" s="10">
        <v>0.75</v>
      </c>
      <c r="C662" s="8">
        <v>79196</v>
      </c>
      <c r="D662" s="8">
        <v>78600</v>
      </c>
      <c r="E662" s="8">
        <v>78800</v>
      </c>
      <c r="F662" s="8">
        <v>393</v>
      </c>
      <c r="G662" s="8">
        <v>2392</v>
      </c>
      <c r="H662" s="8">
        <v>8881</v>
      </c>
      <c r="I662" s="8">
        <v>56993</v>
      </c>
      <c r="J662" s="8">
        <v>5449</v>
      </c>
      <c r="K662" s="8">
        <v>20</v>
      </c>
      <c r="L662" s="8">
        <v>11219</v>
      </c>
      <c r="M662" s="8">
        <v>-28</v>
      </c>
      <c r="N662" s="8">
        <v>1268</v>
      </c>
    </row>
    <row r="663" spans="1:14" x14ac:dyDescent="0.25">
      <c r="A663" s="9">
        <v>43145</v>
      </c>
      <c r="B663" s="10">
        <v>0.77083333333333337</v>
      </c>
      <c r="C663" s="8">
        <v>82408</v>
      </c>
      <c r="D663" s="8">
        <v>82300</v>
      </c>
      <c r="E663" s="8">
        <v>82200</v>
      </c>
      <c r="F663" s="8">
        <v>397</v>
      </c>
      <c r="G663" s="8">
        <v>2389</v>
      </c>
      <c r="H663" s="8">
        <v>8922</v>
      </c>
      <c r="I663" s="8">
        <v>56956</v>
      </c>
      <c r="J663" s="8">
        <v>5865</v>
      </c>
      <c r="K663" s="8">
        <v>-2</v>
      </c>
      <c r="L663" s="8">
        <v>12461</v>
      </c>
      <c r="M663" s="8">
        <v>-29</v>
      </c>
      <c r="N663" s="8">
        <v>1271</v>
      </c>
    </row>
    <row r="664" spans="1:14" x14ac:dyDescent="0.25">
      <c r="A664" s="9">
        <v>43145</v>
      </c>
      <c r="B664" s="10">
        <v>0.79166666666666663</v>
      </c>
      <c r="C664" s="8">
        <v>85344</v>
      </c>
      <c r="D664" s="8">
        <v>84800</v>
      </c>
      <c r="E664" s="8">
        <v>84500</v>
      </c>
      <c r="F664" s="8">
        <v>395</v>
      </c>
      <c r="G664" s="8">
        <v>2387</v>
      </c>
      <c r="H664" s="8">
        <v>8893</v>
      </c>
      <c r="I664" s="8">
        <v>57012</v>
      </c>
      <c r="J664" s="8">
        <v>6222</v>
      </c>
      <c r="K664" s="8">
        <v>-1</v>
      </c>
      <c r="L664" s="8">
        <v>15135</v>
      </c>
      <c r="M664" s="8">
        <v>-42</v>
      </c>
      <c r="N664" s="8">
        <v>1270</v>
      </c>
    </row>
    <row r="665" spans="1:14" x14ac:dyDescent="0.25">
      <c r="A665" s="9">
        <v>43145</v>
      </c>
      <c r="B665" s="10">
        <v>0.8125</v>
      </c>
      <c r="C665" s="8">
        <v>84710</v>
      </c>
      <c r="D665" s="8">
        <v>84000</v>
      </c>
      <c r="E665" s="8">
        <v>83700</v>
      </c>
      <c r="F665" s="8">
        <v>394</v>
      </c>
      <c r="G665" s="8">
        <v>2333</v>
      </c>
      <c r="H665" s="8">
        <v>8905</v>
      </c>
      <c r="I665" s="8">
        <v>57039</v>
      </c>
      <c r="J665" s="8">
        <v>6530</v>
      </c>
      <c r="K665" s="8">
        <v>-1</v>
      </c>
      <c r="L665" s="8">
        <v>15147</v>
      </c>
      <c r="M665" s="8">
        <v>-60</v>
      </c>
      <c r="N665" s="8">
        <v>1267</v>
      </c>
    </row>
    <row r="666" spans="1:14" x14ac:dyDescent="0.25">
      <c r="A666" s="9">
        <v>43145</v>
      </c>
      <c r="B666" s="10">
        <v>0.83333333333333337</v>
      </c>
      <c r="C666" s="8">
        <v>82601</v>
      </c>
      <c r="D666" s="8">
        <v>81300</v>
      </c>
      <c r="E666" s="8">
        <v>81000</v>
      </c>
      <c r="F666" s="8">
        <v>395</v>
      </c>
      <c r="G666" s="8">
        <v>2287</v>
      </c>
      <c r="H666" s="8">
        <v>8959</v>
      </c>
      <c r="I666" s="8">
        <v>57049</v>
      </c>
      <c r="J666" s="8">
        <v>6899</v>
      </c>
      <c r="K666" s="8">
        <v>-1</v>
      </c>
      <c r="L666" s="8">
        <v>12980</v>
      </c>
      <c r="M666" s="8">
        <v>-73</v>
      </c>
      <c r="N666" s="8">
        <v>1278</v>
      </c>
    </row>
    <row r="667" spans="1:14" x14ac:dyDescent="0.25">
      <c r="A667" s="9">
        <v>43145</v>
      </c>
      <c r="B667" s="10">
        <v>0.85416666666666663</v>
      </c>
      <c r="C667" s="8">
        <v>79934</v>
      </c>
      <c r="D667" s="8">
        <v>79600</v>
      </c>
      <c r="E667" s="8">
        <v>79200</v>
      </c>
      <c r="F667" s="8">
        <v>394</v>
      </c>
      <c r="G667" s="8">
        <v>2219</v>
      </c>
      <c r="H667" s="8">
        <v>8669</v>
      </c>
      <c r="I667" s="8">
        <v>57054</v>
      </c>
      <c r="J667" s="8">
        <v>7093</v>
      </c>
      <c r="K667" s="8">
        <v>-2</v>
      </c>
      <c r="L667" s="8">
        <v>11507</v>
      </c>
      <c r="M667" s="8">
        <v>-74</v>
      </c>
      <c r="N667" s="8">
        <v>1285</v>
      </c>
    </row>
    <row r="668" spans="1:14" x14ac:dyDescent="0.25">
      <c r="A668" s="9">
        <v>43145</v>
      </c>
      <c r="B668" s="10">
        <v>0.875</v>
      </c>
      <c r="C668" s="8">
        <v>77187</v>
      </c>
      <c r="D668" s="8">
        <v>76700</v>
      </c>
      <c r="E668" s="8">
        <v>76300</v>
      </c>
      <c r="F668" s="8">
        <v>395</v>
      </c>
      <c r="G668" s="8">
        <v>2037</v>
      </c>
      <c r="H668" s="8">
        <v>8521</v>
      </c>
      <c r="I668" s="8">
        <v>56760</v>
      </c>
      <c r="J668" s="8">
        <v>7196</v>
      </c>
      <c r="K668" s="8">
        <v>-2</v>
      </c>
      <c r="L668" s="8">
        <v>9339</v>
      </c>
      <c r="M668" s="8">
        <v>-433</v>
      </c>
      <c r="N668" s="8">
        <v>1252</v>
      </c>
    </row>
    <row r="669" spans="1:14" x14ac:dyDescent="0.25">
      <c r="A669" s="9">
        <v>43145</v>
      </c>
      <c r="B669" s="10">
        <v>0.89583333333333337</v>
      </c>
      <c r="C669" s="8">
        <v>75072</v>
      </c>
      <c r="D669" s="8">
        <v>74400</v>
      </c>
      <c r="E669" s="8">
        <v>74000</v>
      </c>
      <c r="F669" s="8">
        <v>395</v>
      </c>
      <c r="G669" s="8">
        <v>1865</v>
      </c>
      <c r="H669" s="8">
        <v>7875</v>
      </c>
      <c r="I669" s="8">
        <v>56752</v>
      </c>
      <c r="J669" s="8">
        <v>7240</v>
      </c>
      <c r="K669" s="8">
        <v>-2</v>
      </c>
      <c r="L669" s="8">
        <v>8927</v>
      </c>
      <c r="M669" s="8">
        <v>-744</v>
      </c>
      <c r="N669" s="8">
        <v>1211</v>
      </c>
    </row>
    <row r="670" spans="1:14" x14ac:dyDescent="0.25">
      <c r="A670" s="9">
        <v>43145</v>
      </c>
      <c r="B670" s="10">
        <v>0.91666666666666663</v>
      </c>
      <c r="C670" s="8">
        <v>73634</v>
      </c>
      <c r="D670" s="8">
        <v>72900</v>
      </c>
      <c r="E670" s="8">
        <v>72500</v>
      </c>
      <c r="F670" s="8">
        <v>393</v>
      </c>
      <c r="G670" s="8">
        <v>1600</v>
      </c>
      <c r="H670" s="8">
        <v>7411</v>
      </c>
      <c r="I670" s="8">
        <v>56714</v>
      </c>
      <c r="J670" s="8">
        <v>7362</v>
      </c>
      <c r="K670" s="8">
        <v>-2</v>
      </c>
      <c r="L670" s="8">
        <v>8382</v>
      </c>
      <c r="M670" s="8">
        <v>-870</v>
      </c>
      <c r="N670" s="8">
        <v>1145</v>
      </c>
    </row>
    <row r="671" spans="1:14" x14ac:dyDescent="0.25">
      <c r="A671" s="9">
        <v>43145</v>
      </c>
      <c r="B671" s="10">
        <v>0.9375</v>
      </c>
      <c r="C671" s="8">
        <v>73548</v>
      </c>
      <c r="D671" s="8">
        <v>74100</v>
      </c>
      <c r="E671" s="8">
        <v>73600</v>
      </c>
      <c r="F671" s="8">
        <v>393</v>
      </c>
      <c r="G671" s="8">
        <v>1642</v>
      </c>
      <c r="H671" s="8">
        <v>7378</v>
      </c>
      <c r="I671" s="8">
        <v>56692</v>
      </c>
      <c r="J671" s="8">
        <v>7217</v>
      </c>
      <c r="K671" s="8">
        <v>-2</v>
      </c>
      <c r="L671" s="8">
        <v>8912</v>
      </c>
      <c r="M671" s="8">
        <v>-696</v>
      </c>
      <c r="N671" s="8">
        <v>1147</v>
      </c>
    </row>
    <row r="672" spans="1:14" x14ac:dyDescent="0.25">
      <c r="A672" s="9">
        <v>43145</v>
      </c>
      <c r="B672" s="10">
        <v>0.95833333333333337</v>
      </c>
      <c r="C672" s="8">
        <v>76043</v>
      </c>
      <c r="D672" s="8">
        <v>76500</v>
      </c>
      <c r="E672" s="8">
        <v>76000</v>
      </c>
      <c r="F672" s="8">
        <v>392</v>
      </c>
      <c r="G672" s="8">
        <v>1678</v>
      </c>
      <c r="H672" s="8">
        <v>7349</v>
      </c>
      <c r="I672" s="8">
        <v>56888</v>
      </c>
      <c r="J672" s="8">
        <v>7262</v>
      </c>
      <c r="K672" s="8">
        <v>-2</v>
      </c>
      <c r="L672" s="8">
        <v>10395</v>
      </c>
      <c r="M672" s="8">
        <v>-28</v>
      </c>
      <c r="N672" s="8">
        <v>1152</v>
      </c>
    </row>
    <row r="673" spans="1:14" x14ac:dyDescent="0.25">
      <c r="A673" s="9">
        <v>43145</v>
      </c>
      <c r="B673" s="10">
        <v>0.97916666666666663</v>
      </c>
      <c r="C673" s="8">
        <v>74804</v>
      </c>
      <c r="D673" s="8">
        <v>76400</v>
      </c>
      <c r="E673" s="8">
        <v>75900</v>
      </c>
      <c r="F673" s="8">
        <v>391</v>
      </c>
      <c r="G673" s="8">
        <v>1372</v>
      </c>
      <c r="H673" s="8">
        <v>7399</v>
      </c>
      <c r="I673" s="8">
        <v>56902</v>
      </c>
      <c r="J673" s="8">
        <v>7219</v>
      </c>
      <c r="K673" s="8">
        <v>-2</v>
      </c>
      <c r="L673" s="8">
        <v>9706</v>
      </c>
      <c r="M673" s="8">
        <v>-30</v>
      </c>
      <c r="N673" s="8">
        <v>1149</v>
      </c>
    </row>
    <row r="674" spans="1:14" x14ac:dyDescent="0.25">
      <c r="A674" s="9">
        <v>43146</v>
      </c>
      <c r="B674" s="10">
        <v>0</v>
      </c>
      <c r="C674" s="8">
        <v>74524</v>
      </c>
      <c r="D674" s="8">
        <v>73600</v>
      </c>
      <c r="E674" s="8">
        <v>72800</v>
      </c>
      <c r="F674" s="8">
        <v>391</v>
      </c>
      <c r="G674" s="8">
        <v>1200</v>
      </c>
      <c r="H674" s="8">
        <v>7247</v>
      </c>
      <c r="I674" s="8">
        <v>56821</v>
      </c>
      <c r="J674" s="8">
        <v>7326</v>
      </c>
      <c r="K674" s="8">
        <v>-2</v>
      </c>
      <c r="L674" s="8">
        <v>9482</v>
      </c>
      <c r="M674" s="8">
        <v>-578</v>
      </c>
      <c r="N674" s="8">
        <v>1148</v>
      </c>
    </row>
    <row r="675" spans="1:14" x14ac:dyDescent="0.25">
      <c r="A675" s="9">
        <v>43146</v>
      </c>
      <c r="B675" s="10">
        <v>2.0833333333333332E-2</v>
      </c>
      <c r="C675" s="8">
        <v>72983</v>
      </c>
      <c r="D675" s="8">
        <v>71500</v>
      </c>
      <c r="E675" s="8">
        <v>70700</v>
      </c>
      <c r="F675" s="8">
        <v>392</v>
      </c>
      <c r="G675" s="8">
        <v>998</v>
      </c>
      <c r="H675" s="8">
        <v>5215</v>
      </c>
      <c r="I675" s="8">
        <v>56397</v>
      </c>
      <c r="J675" s="8">
        <v>7402</v>
      </c>
      <c r="K675" s="8">
        <v>-2</v>
      </c>
      <c r="L675" s="8">
        <v>8258</v>
      </c>
      <c r="M675" s="8">
        <v>-1648</v>
      </c>
      <c r="N675" s="8">
        <v>1139</v>
      </c>
    </row>
    <row r="676" spans="1:14" x14ac:dyDescent="0.25">
      <c r="A676" s="9">
        <v>43146</v>
      </c>
      <c r="B676" s="10">
        <v>4.1666666666666664E-2</v>
      </c>
      <c r="C676" s="8">
        <v>70022</v>
      </c>
      <c r="D676" s="8">
        <v>69200</v>
      </c>
      <c r="E676" s="8">
        <v>68400</v>
      </c>
      <c r="F676" s="8">
        <v>392</v>
      </c>
      <c r="G676" s="8">
        <v>620</v>
      </c>
      <c r="H676" s="8">
        <v>4620</v>
      </c>
      <c r="I676" s="8">
        <v>56152</v>
      </c>
      <c r="J676" s="8">
        <v>7438</v>
      </c>
      <c r="K676" s="8">
        <v>-2</v>
      </c>
      <c r="L676" s="8">
        <v>7402</v>
      </c>
      <c r="M676" s="8">
        <v>-2393</v>
      </c>
      <c r="N676" s="8">
        <v>1137</v>
      </c>
    </row>
    <row r="677" spans="1:14" x14ac:dyDescent="0.25">
      <c r="A677" s="9">
        <v>43146</v>
      </c>
      <c r="B677" s="10">
        <v>6.25E-2</v>
      </c>
      <c r="C677" s="8">
        <v>70332</v>
      </c>
      <c r="D677" s="8">
        <v>71000</v>
      </c>
      <c r="E677" s="8">
        <v>69800</v>
      </c>
      <c r="F677" s="8">
        <v>389</v>
      </c>
      <c r="G677" s="8">
        <v>600</v>
      </c>
      <c r="H677" s="8">
        <v>4155</v>
      </c>
      <c r="I677" s="8">
        <v>56280</v>
      </c>
      <c r="J677" s="8">
        <v>7273</v>
      </c>
      <c r="K677" s="8">
        <v>-2</v>
      </c>
      <c r="L677" s="8">
        <v>6795</v>
      </c>
      <c r="M677" s="8">
        <v>-2392</v>
      </c>
      <c r="N677" s="8">
        <v>1136</v>
      </c>
    </row>
    <row r="678" spans="1:14" x14ac:dyDescent="0.25">
      <c r="A678" s="9">
        <v>43146</v>
      </c>
      <c r="B678" s="10">
        <v>8.3333333333333329E-2</v>
      </c>
      <c r="C678" s="8">
        <v>69297</v>
      </c>
      <c r="D678" s="8">
        <v>70500</v>
      </c>
      <c r="E678" s="8">
        <v>69100</v>
      </c>
      <c r="F678" s="8">
        <v>390</v>
      </c>
      <c r="G678" s="8">
        <v>585</v>
      </c>
      <c r="H678" s="8">
        <v>4103</v>
      </c>
      <c r="I678" s="8">
        <v>56202</v>
      </c>
      <c r="J678" s="8">
        <v>7253</v>
      </c>
      <c r="K678" s="8">
        <v>-2</v>
      </c>
      <c r="L678" s="8">
        <v>6671</v>
      </c>
      <c r="M678" s="8">
        <v>-2396</v>
      </c>
      <c r="N678" s="8">
        <v>1137</v>
      </c>
    </row>
    <row r="679" spans="1:14" x14ac:dyDescent="0.25">
      <c r="A679" s="9">
        <v>43146</v>
      </c>
      <c r="B679" s="10">
        <v>0.10416666666666667</v>
      </c>
      <c r="C679" s="8">
        <v>68990</v>
      </c>
      <c r="D679" s="8">
        <v>68500</v>
      </c>
      <c r="E679" s="8">
        <v>67400</v>
      </c>
      <c r="F679" s="8">
        <v>390</v>
      </c>
      <c r="G679" s="8">
        <v>616</v>
      </c>
      <c r="H679" s="8">
        <v>3940</v>
      </c>
      <c r="I679" s="8">
        <v>55913</v>
      </c>
      <c r="J679" s="8">
        <v>7154</v>
      </c>
      <c r="K679" s="8">
        <v>-2</v>
      </c>
      <c r="L679" s="8">
        <v>6615</v>
      </c>
      <c r="M679" s="8">
        <v>-2777</v>
      </c>
      <c r="N679" s="8">
        <v>1138</v>
      </c>
    </row>
    <row r="680" spans="1:14" x14ac:dyDescent="0.25">
      <c r="A680" s="9">
        <v>43146</v>
      </c>
      <c r="B680" s="10">
        <v>0.125</v>
      </c>
      <c r="C680" s="8">
        <v>66829</v>
      </c>
      <c r="D680" s="8">
        <v>66600</v>
      </c>
      <c r="E680" s="8">
        <v>65200</v>
      </c>
      <c r="F680" s="8">
        <v>389</v>
      </c>
      <c r="G680" s="8">
        <v>597</v>
      </c>
      <c r="H680" s="8">
        <v>3912</v>
      </c>
      <c r="I680" s="8">
        <v>55658</v>
      </c>
      <c r="J680" s="8">
        <v>6953</v>
      </c>
      <c r="K680" s="8">
        <v>-2</v>
      </c>
      <c r="L680" s="8">
        <v>6268</v>
      </c>
      <c r="M680" s="8">
        <v>-3111</v>
      </c>
      <c r="N680" s="8">
        <v>1139</v>
      </c>
    </row>
    <row r="681" spans="1:14" x14ac:dyDescent="0.25">
      <c r="A681" s="9">
        <v>43146</v>
      </c>
      <c r="B681" s="10">
        <v>0.14583333333333334</v>
      </c>
      <c r="C681" s="8">
        <v>65463</v>
      </c>
      <c r="D681" s="8">
        <v>65400</v>
      </c>
      <c r="E681" s="8">
        <v>63800</v>
      </c>
      <c r="F681" s="8">
        <v>389</v>
      </c>
      <c r="G681" s="8">
        <v>613</v>
      </c>
      <c r="H681" s="8">
        <v>3908</v>
      </c>
      <c r="I681" s="8">
        <v>55743</v>
      </c>
      <c r="J681" s="8">
        <v>6719</v>
      </c>
      <c r="K681" s="8">
        <v>-2</v>
      </c>
      <c r="L681" s="8">
        <v>5899</v>
      </c>
      <c r="M681" s="8">
        <v>-3433</v>
      </c>
      <c r="N681" s="8">
        <v>1127</v>
      </c>
    </row>
    <row r="682" spans="1:14" x14ac:dyDescent="0.25">
      <c r="A682" s="9">
        <v>43146</v>
      </c>
      <c r="B682" s="10">
        <v>0.16666666666666666</v>
      </c>
      <c r="C682" s="8">
        <v>64094</v>
      </c>
      <c r="D682" s="8">
        <v>64000</v>
      </c>
      <c r="E682" s="8">
        <v>62600</v>
      </c>
      <c r="F682" s="8">
        <v>389</v>
      </c>
      <c r="G682" s="8">
        <v>581</v>
      </c>
      <c r="H682" s="8">
        <v>3828</v>
      </c>
      <c r="I682" s="8">
        <v>55411</v>
      </c>
      <c r="J682" s="8">
        <v>6423</v>
      </c>
      <c r="K682" s="8">
        <v>-2</v>
      </c>
      <c r="L682" s="8">
        <v>5691</v>
      </c>
      <c r="M682" s="8">
        <v>-3497</v>
      </c>
      <c r="N682" s="8">
        <v>1119</v>
      </c>
    </row>
    <row r="683" spans="1:14" x14ac:dyDescent="0.25">
      <c r="A683" s="9">
        <v>43146</v>
      </c>
      <c r="B683" s="10">
        <v>0.1875</v>
      </c>
      <c r="C683" s="8">
        <v>63642</v>
      </c>
      <c r="D683" s="8">
        <v>63500</v>
      </c>
      <c r="E683" s="8">
        <v>62100</v>
      </c>
      <c r="F683" s="8">
        <v>390</v>
      </c>
      <c r="G683" s="8">
        <v>629</v>
      </c>
      <c r="H683" s="8">
        <v>3800</v>
      </c>
      <c r="I683" s="8">
        <v>55890</v>
      </c>
      <c r="J683" s="8">
        <v>6230</v>
      </c>
      <c r="K683" s="8">
        <v>-2</v>
      </c>
      <c r="L683" s="8">
        <v>5866</v>
      </c>
      <c r="M683" s="8">
        <v>-3493</v>
      </c>
      <c r="N683" s="8">
        <v>1125</v>
      </c>
    </row>
    <row r="684" spans="1:14" x14ac:dyDescent="0.25">
      <c r="A684" s="9">
        <v>43146</v>
      </c>
      <c r="B684" s="10">
        <v>0.20833333333333334</v>
      </c>
      <c r="C684" s="8">
        <v>63737</v>
      </c>
      <c r="D684" s="8">
        <v>63800</v>
      </c>
      <c r="E684" s="8">
        <v>62800</v>
      </c>
      <c r="F684" s="8">
        <v>390</v>
      </c>
      <c r="G684" s="8">
        <v>642</v>
      </c>
      <c r="H684" s="8">
        <v>4016</v>
      </c>
      <c r="I684" s="8">
        <v>55995</v>
      </c>
      <c r="J684" s="8">
        <v>5904</v>
      </c>
      <c r="K684" s="8">
        <v>-2</v>
      </c>
      <c r="L684" s="8">
        <v>5956</v>
      </c>
      <c r="M684" s="8">
        <v>-3492</v>
      </c>
      <c r="N684" s="8">
        <v>1117</v>
      </c>
    </row>
    <row r="685" spans="1:14" x14ac:dyDescent="0.25">
      <c r="A685" s="9">
        <v>43146</v>
      </c>
      <c r="B685" s="10">
        <v>0.22916666666666666</v>
      </c>
      <c r="C685" s="8">
        <v>65481</v>
      </c>
      <c r="D685" s="8">
        <v>65500</v>
      </c>
      <c r="E685" s="8">
        <v>64500</v>
      </c>
      <c r="F685" s="8">
        <v>390</v>
      </c>
      <c r="G685" s="8">
        <v>669</v>
      </c>
      <c r="H685" s="8">
        <v>4216</v>
      </c>
      <c r="I685" s="8">
        <v>56403</v>
      </c>
      <c r="J685" s="8">
        <v>5507</v>
      </c>
      <c r="K685" s="8">
        <v>-2</v>
      </c>
      <c r="L685" s="8">
        <v>6109</v>
      </c>
      <c r="M685" s="8">
        <v>-3450</v>
      </c>
      <c r="N685" s="8">
        <v>1115</v>
      </c>
    </row>
    <row r="686" spans="1:14" x14ac:dyDescent="0.25">
      <c r="A686" s="9">
        <v>43146</v>
      </c>
      <c r="B686" s="10">
        <v>0.25</v>
      </c>
      <c r="C686" s="8">
        <v>66952</v>
      </c>
      <c r="D686" s="8">
        <v>67400</v>
      </c>
      <c r="E686" s="8">
        <v>66100</v>
      </c>
      <c r="F686" s="8">
        <v>391</v>
      </c>
      <c r="G686" s="8">
        <v>945</v>
      </c>
      <c r="H686" s="8">
        <v>4541</v>
      </c>
      <c r="I686" s="8">
        <v>56550</v>
      </c>
      <c r="J686" s="8">
        <v>5223</v>
      </c>
      <c r="K686" s="8">
        <v>-2</v>
      </c>
      <c r="L686" s="8">
        <v>6869</v>
      </c>
      <c r="M686" s="8">
        <v>-2827</v>
      </c>
      <c r="N686" s="8">
        <v>1125</v>
      </c>
    </row>
    <row r="687" spans="1:14" x14ac:dyDescent="0.25">
      <c r="A687" s="9">
        <v>43146</v>
      </c>
      <c r="B687" s="10">
        <v>0.27083333333333331</v>
      </c>
      <c r="C687" s="8">
        <v>70516</v>
      </c>
      <c r="D687" s="8">
        <v>70700</v>
      </c>
      <c r="E687" s="8">
        <v>69600</v>
      </c>
      <c r="F687" s="8">
        <v>391</v>
      </c>
      <c r="G687" s="8">
        <v>1125</v>
      </c>
      <c r="H687" s="8">
        <v>5011</v>
      </c>
      <c r="I687" s="8">
        <v>56565</v>
      </c>
      <c r="J687" s="8">
        <v>4970</v>
      </c>
      <c r="K687" s="8">
        <v>-2</v>
      </c>
      <c r="L687" s="8">
        <v>7982</v>
      </c>
      <c r="M687" s="8">
        <v>-1035</v>
      </c>
      <c r="N687" s="8">
        <v>1127</v>
      </c>
    </row>
    <row r="688" spans="1:14" x14ac:dyDescent="0.25">
      <c r="A688" s="9">
        <v>43146</v>
      </c>
      <c r="B688" s="10">
        <v>0.29166666666666669</v>
      </c>
      <c r="C688" s="8">
        <v>73489</v>
      </c>
      <c r="D688" s="8">
        <v>74200</v>
      </c>
      <c r="E688" s="8">
        <v>72700</v>
      </c>
      <c r="F688" s="8">
        <v>392</v>
      </c>
      <c r="G688" s="8">
        <v>1132</v>
      </c>
      <c r="H688" s="8">
        <v>6238</v>
      </c>
      <c r="I688" s="8">
        <v>56542</v>
      </c>
      <c r="J688" s="8">
        <v>4833</v>
      </c>
      <c r="K688" s="8">
        <v>-2</v>
      </c>
      <c r="L688" s="8">
        <v>9881</v>
      </c>
      <c r="M688" s="8">
        <v>-29</v>
      </c>
      <c r="N688" s="8">
        <v>1132</v>
      </c>
    </row>
    <row r="689" spans="1:14" x14ac:dyDescent="0.25">
      <c r="A689" s="9">
        <v>43146</v>
      </c>
      <c r="B689" s="10">
        <v>0.3125</v>
      </c>
      <c r="C689" s="8">
        <v>76177</v>
      </c>
      <c r="D689" s="8">
        <v>77100</v>
      </c>
      <c r="E689" s="8">
        <v>75000</v>
      </c>
      <c r="F689" s="8">
        <v>391</v>
      </c>
      <c r="G689" s="8">
        <v>1122</v>
      </c>
      <c r="H689" s="8">
        <v>7246</v>
      </c>
      <c r="I689" s="8">
        <v>56552</v>
      </c>
      <c r="J689" s="8">
        <v>4806</v>
      </c>
      <c r="K689" s="8">
        <v>-2</v>
      </c>
      <c r="L689" s="8">
        <v>12265</v>
      </c>
      <c r="M689" s="8">
        <v>-50</v>
      </c>
      <c r="N689" s="8">
        <v>1135</v>
      </c>
    </row>
    <row r="690" spans="1:14" x14ac:dyDescent="0.25">
      <c r="A690" s="9">
        <v>43146</v>
      </c>
      <c r="B690" s="10">
        <v>0.33333333333333331</v>
      </c>
      <c r="C690" s="8">
        <v>76901</v>
      </c>
      <c r="D690" s="8">
        <v>78000</v>
      </c>
      <c r="E690" s="8">
        <v>75600</v>
      </c>
      <c r="F690" s="8">
        <v>391</v>
      </c>
      <c r="G690" s="8">
        <v>1094</v>
      </c>
      <c r="H690" s="8">
        <v>7727</v>
      </c>
      <c r="I690" s="8">
        <v>56883</v>
      </c>
      <c r="J690" s="8">
        <v>4751</v>
      </c>
      <c r="K690" s="8">
        <v>1</v>
      </c>
      <c r="L690" s="8">
        <v>12061</v>
      </c>
      <c r="M690" s="8">
        <v>-66</v>
      </c>
      <c r="N690" s="8">
        <v>1190</v>
      </c>
    </row>
    <row r="691" spans="1:14" x14ac:dyDescent="0.25">
      <c r="A691" s="9">
        <v>43146</v>
      </c>
      <c r="B691" s="10">
        <v>0.35416666666666669</v>
      </c>
      <c r="C691" s="8">
        <v>77045</v>
      </c>
      <c r="D691" s="8">
        <v>77900</v>
      </c>
      <c r="E691" s="8">
        <v>75700</v>
      </c>
      <c r="F691" s="8">
        <v>392</v>
      </c>
      <c r="G691" s="8">
        <v>1182</v>
      </c>
      <c r="H691" s="8">
        <v>8120</v>
      </c>
      <c r="I691" s="8">
        <v>56880</v>
      </c>
      <c r="J691" s="8">
        <v>4743</v>
      </c>
      <c r="K691" s="8">
        <v>53</v>
      </c>
      <c r="L691" s="8">
        <v>12107</v>
      </c>
      <c r="M691" s="8">
        <v>-61</v>
      </c>
      <c r="N691" s="8">
        <v>1213</v>
      </c>
    </row>
    <row r="692" spans="1:14" x14ac:dyDescent="0.25">
      <c r="A692" s="9">
        <v>43146</v>
      </c>
      <c r="B692" s="10">
        <v>0.375</v>
      </c>
      <c r="C692" s="8">
        <v>77782</v>
      </c>
      <c r="D692" s="8">
        <v>78100</v>
      </c>
      <c r="E692" s="8">
        <v>76700</v>
      </c>
      <c r="F692" s="8">
        <v>393</v>
      </c>
      <c r="G692" s="8">
        <v>1201</v>
      </c>
      <c r="H692" s="8">
        <v>8391</v>
      </c>
      <c r="I692" s="8">
        <v>56870</v>
      </c>
      <c r="J692" s="8">
        <v>4573</v>
      </c>
      <c r="K692" s="8">
        <v>193</v>
      </c>
      <c r="L692" s="8">
        <v>12728</v>
      </c>
      <c r="M692" s="8">
        <v>-61</v>
      </c>
      <c r="N692" s="8">
        <v>1208</v>
      </c>
    </row>
    <row r="693" spans="1:14" x14ac:dyDescent="0.25">
      <c r="A693" s="9">
        <v>43146</v>
      </c>
      <c r="B693" s="10">
        <v>0.39583333333333331</v>
      </c>
      <c r="C693" s="8">
        <v>77862</v>
      </c>
      <c r="D693" s="8">
        <v>78500</v>
      </c>
      <c r="E693" s="8">
        <v>76600</v>
      </c>
      <c r="F693" s="8">
        <v>394</v>
      </c>
      <c r="G693" s="8">
        <v>1202</v>
      </c>
      <c r="H693" s="8">
        <v>8540</v>
      </c>
      <c r="I693" s="8">
        <v>56876</v>
      </c>
      <c r="J693" s="8">
        <v>4409</v>
      </c>
      <c r="K693" s="8">
        <v>438</v>
      </c>
      <c r="L693" s="8">
        <v>13626</v>
      </c>
      <c r="M693" s="8">
        <v>-12</v>
      </c>
      <c r="N693" s="8">
        <v>1197</v>
      </c>
    </row>
    <row r="694" spans="1:14" x14ac:dyDescent="0.25">
      <c r="A694" s="9">
        <v>43146</v>
      </c>
      <c r="B694" s="10">
        <v>0.41666666666666669</v>
      </c>
      <c r="C694" s="8">
        <v>77909</v>
      </c>
      <c r="D694" s="8">
        <v>78100</v>
      </c>
      <c r="E694" s="8">
        <v>77000</v>
      </c>
      <c r="F694" s="8">
        <v>399</v>
      </c>
      <c r="G694" s="8">
        <v>1197</v>
      </c>
      <c r="H694" s="8">
        <v>8642</v>
      </c>
      <c r="I694" s="8">
        <v>56859</v>
      </c>
      <c r="J694" s="8">
        <v>4396</v>
      </c>
      <c r="K694" s="8">
        <v>679</v>
      </c>
      <c r="L694" s="8">
        <v>14009</v>
      </c>
      <c r="M694" s="8">
        <v>-12</v>
      </c>
      <c r="N694" s="8">
        <v>1224</v>
      </c>
    </row>
    <row r="695" spans="1:14" x14ac:dyDescent="0.25">
      <c r="A695" s="9">
        <v>43146</v>
      </c>
      <c r="B695" s="10">
        <v>0.4375</v>
      </c>
      <c r="C695" s="8">
        <v>77632</v>
      </c>
      <c r="D695" s="8">
        <v>77900</v>
      </c>
      <c r="E695" s="8">
        <v>77000</v>
      </c>
      <c r="F695" s="8">
        <v>394</v>
      </c>
      <c r="G695" s="8">
        <v>1201</v>
      </c>
      <c r="H695" s="8">
        <v>8675</v>
      </c>
      <c r="I695" s="8">
        <v>56873</v>
      </c>
      <c r="J695" s="8">
        <v>4112</v>
      </c>
      <c r="K695" s="8">
        <v>988</v>
      </c>
      <c r="L695" s="8">
        <v>14636</v>
      </c>
      <c r="M695" s="8">
        <v>-12</v>
      </c>
      <c r="N695" s="8">
        <v>1240</v>
      </c>
    </row>
    <row r="696" spans="1:14" x14ac:dyDescent="0.25">
      <c r="A696" s="9">
        <v>43146</v>
      </c>
      <c r="B696" s="10">
        <v>0.45833333333333331</v>
      </c>
      <c r="C696" s="8">
        <v>77391</v>
      </c>
      <c r="D696" s="8">
        <v>77400</v>
      </c>
      <c r="E696" s="8">
        <v>76300</v>
      </c>
      <c r="F696" s="8">
        <v>393</v>
      </c>
      <c r="G696" s="8">
        <v>1199</v>
      </c>
      <c r="H696" s="8">
        <v>8723</v>
      </c>
      <c r="I696" s="8">
        <v>56874</v>
      </c>
      <c r="J696" s="8">
        <v>3951</v>
      </c>
      <c r="K696" s="8">
        <v>1207</v>
      </c>
      <c r="L696" s="8">
        <v>14098</v>
      </c>
      <c r="M696" s="8">
        <v>-12</v>
      </c>
      <c r="N696" s="8">
        <v>1246</v>
      </c>
    </row>
    <row r="697" spans="1:14" x14ac:dyDescent="0.25">
      <c r="A697" s="9">
        <v>43146</v>
      </c>
      <c r="B697" s="10">
        <v>0.47916666666666669</v>
      </c>
      <c r="C697" s="8">
        <v>77674</v>
      </c>
      <c r="D697" s="8">
        <v>77400</v>
      </c>
      <c r="E697" s="8">
        <v>76500</v>
      </c>
      <c r="F697" s="8">
        <v>393</v>
      </c>
      <c r="G697" s="8">
        <v>1200</v>
      </c>
      <c r="H697" s="8">
        <v>8785</v>
      </c>
      <c r="I697" s="8">
        <v>56854</v>
      </c>
      <c r="J697" s="8">
        <v>3814</v>
      </c>
      <c r="K697" s="8">
        <v>1523</v>
      </c>
      <c r="L697" s="8">
        <v>13601</v>
      </c>
      <c r="M697" s="8">
        <v>-12</v>
      </c>
      <c r="N697" s="8">
        <v>1223</v>
      </c>
    </row>
    <row r="698" spans="1:14" x14ac:dyDescent="0.25">
      <c r="A698" s="9">
        <v>43146</v>
      </c>
      <c r="B698" s="10">
        <v>0.5</v>
      </c>
      <c r="C698" s="8">
        <v>77784</v>
      </c>
      <c r="D698" s="8">
        <v>77400</v>
      </c>
      <c r="E698" s="8">
        <v>76800</v>
      </c>
      <c r="F698" s="8">
        <v>393</v>
      </c>
      <c r="G698" s="8">
        <v>1180</v>
      </c>
      <c r="H698" s="8">
        <v>8814</v>
      </c>
      <c r="I698" s="8">
        <v>56840</v>
      </c>
      <c r="J698" s="8">
        <v>3708</v>
      </c>
      <c r="K698" s="8">
        <v>1657</v>
      </c>
      <c r="L698" s="8">
        <v>13504</v>
      </c>
      <c r="M698" s="8">
        <v>-12</v>
      </c>
      <c r="N698" s="8">
        <v>1233</v>
      </c>
    </row>
    <row r="699" spans="1:14" x14ac:dyDescent="0.25">
      <c r="A699" s="9">
        <v>43146</v>
      </c>
      <c r="B699" s="10">
        <v>0.52083333333333337</v>
      </c>
      <c r="C699" s="8">
        <v>76887</v>
      </c>
      <c r="D699" s="8">
        <v>76200</v>
      </c>
      <c r="E699" s="8">
        <v>75500</v>
      </c>
      <c r="F699" s="8">
        <v>392</v>
      </c>
      <c r="G699" s="8">
        <v>1110</v>
      </c>
      <c r="H699" s="8">
        <v>8797</v>
      </c>
      <c r="I699" s="8">
        <v>56831</v>
      </c>
      <c r="J699" s="8">
        <v>3632</v>
      </c>
      <c r="K699" s="8">
        <v>1729</v>
      </c>
      <c r="L699" s="8">
        <v>12363</v>
      </c>
      <c r="M699" s="8">
        <v>-12</v>
      </c>
      <c r="N699" s="8">
        <v>1250</v>
      </c>
    </row>
    <row r="700" spans="1:14" x14ac:dyDescent="0.25">
      <c r="A700" s="9">
        <v>43146</v>
      </c>
      <c r="B700" s="10">
        <v>0.54166666666666663</v>
      </c>
      <c r="C700" s="8">
        <v>76980</v>
      </c>
      <c r="D700" s="8">
        <v>77300</v>
      </c>
      <c r="E700" s="8">
        <v>76700</v>
      </c>
      <c r="F700" s="8">
        <v>393</v>
      </c>
      <c r="G700" s="8">
        <v>1116</v>
      </c>
      <c r="H700" s="8">
        <v>8745</v>
      </c>
      <c r="I700" s="8">
        <v>56819</v>
      </c>
      <c r="J700" s="8">
        <v>3602</v>
      </c>
      <c r="K700" s="8">
        <v>1809</v>
      </c>
      <c r="L700" s="8">
        <v>12229</v>
      </c>
      <c r="M700" s="8">
        <v>-12</v>
      </c>
      <c r="N700" s="8">
        <v>1244</v>
      </c>
    </row>
    <row r="701" spans="1:14" x14ac:dyDescent="0.25">
      <c r="A701" s="9">
        <v>43146</v>
      </c>
      <c r="B701" s="10">
        <v>0.5625</v>
      </c>
      <c r="C701" s="8">
        <v>75801</v>
      </c>
      <c r="D701" s="8">
        <v>75400</v>
      </c>
      <c r="E701" s="8">
        <v>74100</v>
      </c>
      <c r="F701" s="8">
        <v>394</v>
      </c>
      <c r="G701" s="8">
        <v>1117</v>
      </c>
      <c r="H701" s="8">
        <v>8741</v>
      </c>
      <c r="I701" s="8">
        <v>56799</v>
      </c>
      <c r="J701" s="8">
        <v>3596</v>
      </c>
      <c r="K701" s="8">
        <v>1898</v>
      </c>
      <c r="L701" s="8">
        <v>11456</v>
      </c>
      <c r="M701" s="8">
        <v>-12</v>
      </c>
      <c r="N701" s="8">
        <v>1251</v>
      </c>
    </row>
    <row r="702" spans="1:14" x14ac:dyDescent="0.25">
      <c r="A702" s="9">
        <v>43146</v>
      </c>
      <c r="B702" s="10">
        <v>0.58333333333333337</v>
      </c>
      <c r="C702" s="8">
        <v>74872</v>
      </c>
      <c r="D702" s="8">
        <v>74200</v>
      </c>
      <c r="E702" s="8">
        <v>73700</v>
      </c>
      <c r="F702" s="8">
        <v>392</v>
      </c>
      <c r="G702" s="8">
        <v>1115</v>
      </c>
      <c r="H702" s="8">
        <v>8669</v>
      </c>
      <c r="I702" s="8">
        <v>56792</v>
      </c>
      <c r="J702" s="8">
        <v>3322</v>
      </c>
      <c r="K702" s="8">
        <v>2015</v>
      </c>
      <c r="L702" s="8">
        <v>10902</v>
      </c>
      <c r="M702" s="8">
        <v>-17</v>
      </c>
      <c r="N702" s="8">
        <v>1244</v>
      </c>
    </row>
    <row r="703" spans="1:14" x14ac:dyDescent="0.25">
      <c r="A703" s="9">
        <v>43146</v>
      </c>
      <c r="B703" s="10">
        <v>0.60416666666666663</v>
      </c>
      <c r="C703" s="8">
        <v>74202</v>
      </c>
      <c r="D703" s="8">
        <v>74300</v>
      </c>
      <c r="E703" s="8">
        <v>73800</v>
      </c>
      <c r="F703" s="8">
        <v>391</v>
      </c>
      <c r="G703" s="8">
        <v>1067</v>
      </c>
      <c r="H703" s="8">
        <v>8594</v>
      </c>
      <c r="I703" s="8">
        <v>56777</v>
      </c>
      <c r="J703" s="8">
        <v>3252</v>
      </c>
      <c r="K703" s="8">
        <v>2071</v>
      </c>
      <c r="L703" s="8">
        <v>10281</v>
      </c>
      <c r="M703" s="8">
        <v>-12</v>
      </c>
      <c r="N703" s="8">
        <v>1235</v>
      </c>
    </row>
    <row r="704" spans="1:14" x14ac:dyDescent="0.25">
      <c r="A704" s="9">
        <v>43146</v>
      </c>
      <c r="B704" s="10">
        <v>0.625</v>
      </c>
      <c r="C704" s="8">
        <v>72551</v>
      </c>
      <c r="D704" s="8">
        <v>72000</v>
      </c>
      <c r="E704" s="8">
        <v>71300</v>
      </c>
      <c r="F704" s="8">
        <v>390</v>
      </c>
      <c r="G704" s="8">
        <v>1018</v>
      </c>
      <c r="H704" s="8">
        <v>8473</v>
      </c>
      <c r="I704" s="8">
        <v>56778</v>
      </c>
      <c r="J704" s="8">
        <v>3259</v>
      </c>
      <c r="K704" s="8">
        <v>1892</v>
      </c>
      <c r="L704" s="8">
        <v>8997</v>
      </c>
      <c r="M704" s="8">
        <v>-13</v>
      </c>
      <c r="N704" s="8">
        <v>1239</v>
      </c>
    </row>
    <row r="705" spans="1:14" x14ac:dyDescent="0.25">
      <c r="A705" s="9">
        <v>43146</v>
      </c>
      <c r="B705" s="10">
        <v>0.64583333333333337</v>
      </c>
      <c r="C705" s="8">
        <v>71352</v>
      </c>
      <c r="D705" s="8">
        <v>71000</v>
      </c>
      <c r="E705" s="8">
        <v>70100</v>
      </c>
      <c r="F705" s="8">
        <v>391</v>
      </c>
      <c r="G705" s="8">
        <v>1069</v>
      </c>
      <c r="H705" s="8">
        <v>8536</v>
      </c>
      <c r="I705" s="8">
        <v>56752</v>
      </c>
      <c r="J705" s="8">
        <v>3165</v>
      </c>
      <c r="K705" s="8">
        <v>1637</v>
      </c>
      <c r="L705" s="8">
        <v>8647</v>
      </c>
      <c r="M705" s="8">
        <v>-23</v>
      </c>
      <c r="N705" s="8">
        <v>1257</v>
      </c>
    </row>
    <row r="706" spans="1:14" x14ac:dyDescent="0.25">
      <c r="A706" s="9">
        <v>43146</v>
      </c>
      <c r="B706" s="10">
        <v>0.66666666666666663</v>
      </c>
      <c r="C706" s="8">
        <v>70676</v>
      </c>
      <c r="D706" s="8">
        <v>70300</v>
      </c>
      <c r="E706" s="8">
        <v>69500</v>
      </c>
      <c r="F706" s="8">
        <v>392</v>
      </c>
      <c r="G706" s="8">
        <v>946</v>
      </c>
      <c r="H706" s="8">
        <v>8357</v>
      </c>
      <c r="I706" s="8">
        <v>56762</v>
      </c>
      <c r="J706" s="8">
        <v>2902</v>
      </c>
      <c r="K706" s="8">
        <v>1395</v>
      </c>
      <c r="L706" s="8">
        <v>8537</v>
      </c>
      <c r="M706" s="8">
        <v>-12</v>
      </c>
      <c r="N706" s="8">
        <v>1248</v>
      </c>
    </row>
    <row r="707" spans="1:14" x14ac:dyDescent="0.25">
      <c r="A707" s="9">
        <v>43146</v>
      </c>
      <c r="B707" s="10">
        <v>0.6875</v>
      </c>
      <c r="C707" s="8">
        <v>70260</v>
      </c>
      <c r="D707" s="8">
        <v>69600</v>
      </c>
      <c r="E707" s="8">
        <v>69200</v>
      </c>
      <c r="F707" s="8">
        <v>391</v>
      </c>
      <c r="G707" s="8">
        <v>892</v>
      </c>
      <c r="H707" s="8">
        <v>8381</v>
      </c>
      <c r="I707" s="8">
        <v>56755</v>
      </c>
      <c r="J707" s="8">
        <v>2758</v>
      </c>
      <c r="K707" s="8">
        <v>1076</v>
      </c>
      <c r="L707" s="8">
        <v>8522</v>
      </c>
      <c r="M707" s="8">
        <v>-12</v>
      </c>
      <c r="N707" s="8">
        <v>1247</v>
      </c>
    </row>
    <row r="708" spans="1:14" x14ac:dyDescent="0.25">
      <c r="A708" s="9">
        <v>43146</v>
      </c>
      <c r="B708" s="10">
        <v>0.70833333333333337</v>
      </c>
      <c r="C708" s="8">
        <v>69979</v>
      </c>
      <c r="D708" s="8">
        <v>69500</v>
      </c>
      <c r="E708" s="8">
        <v>69000</v>
      </c>
      <c r="F708" s="8">
        <v>393</v>
      </c>
      <c r="G708" s="8">
        <v>939</v>
      </c>
      <c r="H708" s="8">
        <v>8569</v>
      </c>
      <c r="I708" s="8">
        <v>56743</v>
      </c>
      <c r="J708" s="8">
        <v>2501</v>
      </c>
      <c r="K708" s="8">
        <v>714</v>
      </c>
      <c r="L708" s="8">
        <v>9233</v>
      </c>
      <c r="M708" s="8">
        <v>-13</v>
      </c>
      <c r="N708" s="8">
        <v>1249</v>
      </c>
    </row>
    <row r="709" spans="1:14" x14ac:dyDescent="0.25">
      <c r="A709" s="9">
        <v>43146</v>
      </c>
      <c r="B709" s="10">
        <v>0.72916666666666663</v>
      </c>
      <c r="C709" s="8">
        <v>70261</v>
      </c>
      <c r="D709" s="8">
        <v>70100</v>
      </c>
      <c r="E709" s="8">
        <v>69500</v>
      </c>
      <c r="F709" s="8">
        <v>393</v>
      </c>
      <c r="G709" s="8">
        <v>888</v>
      </c>
      <c r="H709" s="8">
        <v>8382</v>
      </c>
      <c r="I709" s="8">
        <v>56642</v>
      </c>
      <c r="J709" s="8">
        <v>2278</v>
      </c>
      <c r="K709" s="8">
        <v>323</v>
      </c>
      <c r="L709" s="8">
        <v>9592</v>
      </c>
      <c r="M709" s="8">
        <v>-20</v>
      </c>
      <c r="N709" s="8">
        <v>1273</v>
      </c>
    </row>
    <row r="710" spans="1:14" x14ac:dyDescent="0.25">
      <c r="A710" s="9">
        <v>43146</v>
      </c>
      <c r="B710" s="10">
        <v>0.75</v>
      </c>
      <c r="C710" s="8">
        <v>71407</v>
      </c>
      <c r="D710" s="8">
        <v>71800</v>
      </c>
      <c r="E710" s="8">
        <v>71100</v>
      </c>
      <c r="F710" s="8">
        <v>393</v>
      </c>
      <c r="G710" s="8">
        <v>1016</v>
      </c>
      <c r="H710" s="8">
        <v>8565</v>
      </c>
      <c r="I710" s="8">
        <v>56747</v>
      </c>
      <c r="J710" s="8">
        <v>2131</v>
      </c>
      <c r="K710" s="8">
        <v>73</v>
      </c>
      <c r="L710" s="8">
        <v>10524</v>
      </c>
      <c r="M710" s="8">
        <v>-20</v>
      </c>
      <c r="N710" s="8">
        <v>1278</v>
      </c>
    </row>
    <row r="711" spans="1:14" x14ac:dyDescent="0.25">
      <c r="A711" s="9">
        <v>43146</v>
      </c>
      <c r="B711" s="10">
        <v>0.77083333333333337</v>
      </c>
      <c r="C711" s="8">
        <v>74589</v>
      </c>
      <c r="D711" s="8">
        <v>75300</v>
      </c>
      <c r="E711" s="8">
        <v>74500</v>
      </c>
      <c r="F711" s="8">
        <v>396</v>
      </c>
      <c r="G711" s="8">
        <v>1138</v>
      </c>
      <c r="H711" s="8">
        <v>8554</v>
      </c>
      <c r="I711" s="8">
        <v>56775</v>
      </c>
      <c r="J711" s="8">
        <v>2006</v>
      </c>
      <c r="K711" s="8">
        <v>0</v>
      </c>
      <c r="L711" s="8">
        <v>12362</v>
      </c>
      <c r="M711" s="8">
        <v>-21</v>
      </c>
      <c r="N711" s="8">
        <v>1275</v>
      </c>
    </row>
    <row r="712" spans="1:14" x14ac:dyDescent="0.25">
      <c r="A712" s="9">
        <v>43146</v>
      </c>
      <c r="B712" s="10">
        <v>0.79166666666666663</v>
      </c>
      <c r="C712" s="8">
        <v>77992</v>
      </c>
      <c r="D712" s="8">
        <v>78400</v>
      </c>
      <c r="E712" s="8">
        <v>77500</v>
      </c>
      <c r="F712" s="8">
        <v>397</v>
      </c>
      <c r="G712" s="8">
        <v>1146</v>
      </c>
      <c r="H712" s="8">
        <v>8592</v>
      </c>
      <c r="I712" s="8">
        <v>56792</v>
      </c>
      <c r="J712" s="8">
        <v>1935</v>
      </c>
      <c r="K712" s="8">
        <v>-1</v>
      </c>
      <c r="L712" s="8">
        <v>15083</v>
      </c>
      <c r="M712" s="8">
        <v>-20</v>
      </c>
      <c r="N712" s="8">
        <v>1268</v>
      </c>
    </row>
    <row r="713" spans="1:14" x14ac:dyDescent="0.25">
      <c r="A713" s="9">
        <v>43146</v>
      </c>
      <c r="B713" s="10">
        <v>0.8125</v>
      </c>
      <c r="C713" s="8">
        <v>77699</v>
      </c>
      <c r="D713" s="8">
        <v>77200</v>
      </c>
      <c r="E713" s="8">
        <v>76300</v>
      </c>
      <c r="F713" s="8">
        <v>396</v>
      </c>
      <c r="G713" s="8">
        <v>1142</v>
      </c>
      <c r="H713" s="8">
        <v>8597</v>
      </c>
      <c r="I713" s="8">
        <v>56810</v>
      </c>
      <c r="J713" s="8">
        <v>1855</v>
      </c>
      <c r="K713" s="8">
        <v>-1</v>
      </c>
      <c r="L713" s="8">
        <v>14819</v>
      </c>
      <c r="M713" s="8">
        <v>-20</v>
      </c>
      <c r="N713" s="8">
        <v>1270</v>
      </c>
    </row>
    <row r="714" spans="1:14" x14ac:dyDescent="0.25">
      <c r="A714" s="9">
        <v>43146</v>
      </c>
      <c r="B714" s="10">
        <v>0.83333333333333337</v>
      </c>
      <c r="C714" s="8">
        <v>75738</v>
      </c>
      <c r="D714" s="8">
        <v>75400</v>
      </c>
      <c r="E714" s="8">
        <v>74500</v>
      </c>
      <c r="F714" s="8">
        <v>396</v>
      </c>
      <c r="G714" s="8">
        <v>1132</v>
      </c>
      <c r="H714" s="8">
        <v>8592</v>
      </c>
      <c r="I714" s="8">
        <v>56817</v>
      </c>
      <c r="J714" s="8">
        <v>1691</v>
      </c>
      <c r="K714" s="8">
        <v>-1</v>
      </c>
      <c r="L714" s="8">
        <v>13346</v>
      </c>
      <c r="M714" s="8">
        <v>-33</v>
      </c>
      <c r="N714" s="8">
        <v>1269</v>
      </c>
    </row>
    <row r="715" spans="1:14" x14ac:dyDescent="0.25">
      <c r="A715" s="9">
        <v>43146</v>
      </c>
      <c r="B715" s="10">
        <v>0.85416666666666663</v>
      </c>
      <c r="C715" s="8">
        <v>73281</v>
      </c>
      <c r="D715" s="8">
        <v>73300</v>
      </c>
      <c r="E715" s="8">
        <v>72400</v>
      </c>
      <c r="F715" s="8">
        <v>396</v>
      </c>
      <c r="G715" s="8">
        <v>1135</v>
      </c>
      <c r="H715" s="8">
        <v>8598</v>
      </c>
      <c r="I715" s="8">
        <v>56821</v>
      </c>
      <c r="J715" s="8">
        <v>1700</v>
      </c>
      <c r="K715" s="8">
        <v>-1</v>
      </c>
      <c r="L715" s="8">
        <v>11027</v>
      </c>
      <c r="M715" s="8">
        <v>-43</v>
      </c>
      <c r="N715" s="8">
        <v>1274</v>
      </c>
    </row>
    <row r="716" spans="1:14" x14ac:dyDescent="0.25">
      <c r="A716" s="9">
        <v>43146</v>
      </c>
      <c r="B716" s="10">
        <v>0.875</v>
      </c>
      <c r="C716" s="8">
        <v>71000</v>
      </c>
      <c r="D716" s="8">
        <v>71200</v>
      </c>
      <c r="E716" s="8">
        <v>70300</v>
      </c>
      <c r="F716" s="8">
        <v>396</v>
      </c>
      <c r="G716" s="8">
        <v>1124</v>
      </c>
      <c r="H716" s="8">
        <v>8206</v>
      </c>
      <c r="I716" s="8">
        <v>56839</v>
      </c>
      <c r="J716" s="8">
        <v>1756</v>
      </c>
      <c r="K716" s="8">
        <v>-1</v>
      </c>
      <c r="L716" s="8">
        <v>9086</v>
      </c>
      <c r="M716" s="8">
        <v>-25</v>
      </c>
      <c r="N716" s="8">
        <v>1274</v>
      </c>
    </row>
    <row r="717" spans="1:14" x14ac:dyDescent="0.25">
      <c r="A717" s="9">
        <v>43146</v>
      </c>
      <c r="B717" s="10">
        <v>0.89583333333333337</v>
      </c>
      <c r="C717" s="8">
        <v>69189</v>
      </c>
      <c r="D717" s="8">
        <v>69200</v>
      </c>
      <c r="E717" s="8">
        <v>68300</v>
      </c>
      <c r="F717" s="8">
        <v>395</v>
      </c>
      <c r="G717" s="8">
        <v>1054</v>
      </c>
      <c r="H717" s="8">
        <v>7618</v>
      </c>
      <c r="I717" s="8">
        <v>56718</v>
      </c>
      <c r="J717" s="8">
        <v>1799</v>
      </c>
      <c r="K717" s="8">
        <v>-1</v>
      </c>
      <c r="L717" s="8">
        <v>8252</v>
      </c>
      <c r="M717" s="8">
        <v>-150</v>
      </c>
      <c r="N717" s="8">
        <v>1263</v>
      </c>
    </row>
    <row r="718" spans="1:14" x14ac:dyDescent="0.25">
      <c r="A718" s="9">
        <v>43146</v>
      </c>
      <c r="B718" s="10">
        <v>0.91666666666666663</v>
      </c>
      <c r="C718" s="8">
        <v>67669</v>
      </c>
      <c r="D718" s="8">
        <v>67600</v>
      </c>
      <c r="E718" s="8">
        <v>66700</v>
      </c>
      <c r="F718" s="8">
        <v>393</v>
      </c>
      <c r="G718" s="8">
        <v>1012</v>
      </c>
      <c r="H718" s="8">
        <v>7269</v>
      </c>
      <c r="I718" s="8">
        <v>56503</v>
      </c>
      <c r="J718" s="8">
        <v>1855</v>
      </c>
      <c r="K718" s="8">
        <v>-1</v>
      </c>
      <c r="L718" s="8">
        <v>7612</v>
      </c>
      <c r="M718" s="8">
        <v>-835</v>
      </c>
      <c r="N718" s="8">
        <v>1262</v>
      </c>
    </row>
    <row r="719" spans="1:14" x14ac:dyDescent="0.25">
      <c r="A719" s="9">
        <v>43146</v>
      </c>
      <c r="B719" s="10">
        <v>0.9375</v>
      </c>
      <c r="C719" s="8">
        <v>67636</v>
      </c>
      <c r="D719" s="8">
        <v>68400</v>
      </c>
      <c r="E719" s="8">
        <v>67500</v>
      </c>
      <c r="F719" s="8">
        <v>392</v>
      </c>
      <c r="G719" s="8">
        <v>1025</v>
      </c>
      <c r="H719" s="8">
        <v>6974</v>
      </c>
      <c r="I719" s="8">
        <v>56392</v>
      </c>
      <c r="J719" s="8">
        <v>1794</v>
      </c>
      <c r="K719" s="8">
        <v>-1</v>
      </c>
      <c r="L719" s="8">
        <v>7539</v>
      </c>
      <c r="M719" s="8">
        <v>-779</v>
      </c>
      <c r="N719" s="8">
        <v>1272</v>
      </c>
    </row>
    <row r="720" spans="1:14" x14ac:dyDescent="0.25">
      <c r="A720" s="9">
        <v>43146</v>
      </c>
      <c r="B720" s="10">
        <v>0.95833333333333337</v>
      </c>
      <c r="C720" s="8">
        <v>70156</v>
      </c>
      <c r="D720" s="8">
        <v>70900</v>
      </c>
      <c r="E720" s="8">
        <v>70000</v>
      </c>
      <c r="F720" s="8">
        <v>392</v>
      </c>
      <c r="G720" s="8">
        <v>1062</v>
      </c>
      <c r="H720" s="8">
        <v>7212</v>
      </c>
      <c r="I720" s="8">
        <v>56616</v>
      </c>
      <c r="J720" s="8">
        <v>1757</v>
      </c>
      <c r="K720" s="8">
        <v>-1</v>
      </c>
      <c r="L720" s="8">
        <v>8191</v>
      </c>
      <c r="M720" s="8">
        <v>-441</v>
      </c>
      <c r="N720" s="8">
        <v>1291</v>
      </c>
    </row>
    <row r="721" spans="1:14" x14ac:dyDescent="0.25">
      <c r="A721" s="9">
        <v>43146</v>
      </c>
      <c r="B721" s="10">
        <v>0.97916666666666663</v>
      </c>
      <c r="C721" s="8">
        <v>69262</v>
      </c>
      <c r="D721" s="8">
        <v>70700</v>
      </c>
      <c r="E721" s="8">
        <v>69900</v>
      </c>
      <c r="F721" s="8">
        <v>392</v>
      </c>
      <c r="G721" s="8">
        <v>1125</v>
      </c>
      <c r="H721" s="8">
        <v>6843</v>
      </c>
      <c r="I721" s="8">
        <v>56574</v>
      </c>
      <c r="J721" s="8">
        <v>1678</v>
      </c>
      <c r="K721" s="8">
        <v>-1</v>
      </c>
      <c r="L721" s="8">
        <v>7816</v>
      </c>
      <c r="M721" s="8">
        <v>-442</v>
      </c>
      <c r="N721" s="8">
        <v>1298</v>
      </c>
    </row>
    <row r="722" spans="1:14" x14ac:dyDescent="0.25">
      <c r="A722" s="9">
        <v>43147</v>
      </c>
      <c r="B722" s="10">
        <v>0</v>
      </c>
      <c r="C722" s="8">
        <v>69273</v>
      </c>
      <c r="D722" s="8">
        <v>67900</v>
      </c>
      <c r="E722" s="8">
        <v>67900</v>
      </c>
      <c r="F722" s="8">
        <v>389</v>
      </c>
      <c r="G722" s="8">
        <v>1125</v>
      </c>
      <c r="H722" s="8">
        <v>6815</v>
      </c>
      <c r="I722" s="8">
        <v>56523</v>
      </c>
      <c r="J722" s="8">
        <v>1712</v>
      </c>
      <c r="K722" s="8">
        <v>-1</v>
      </c>
      <c r="L722" s="8">
        <v>7541</v>
      </c>
      <c r="M722" s="8">
        <v>-443</v>
      </c>
      <c r="N722" s="8">
        <v>1294</v>
      </c>
    </row>
    <row r="723" spans="1:14" x14ac:dyDescent="0.25">
      <c r="A723" s="9">
        <v>43147</v>
      </c>
      <c r="B723" s="10">
        <v>2.0833333333333332E-2</v>
      </c>
      <c r="C723" s="8">
        <v>67502</v>
      </c>
      <c r="D723" s="8">
        <v>65800</v>
      </c>
      <c r="E723" s="8">
        <v>66000</v>
      </c>
      <c r="F723" s="8">
        <v>388</v>
      </c>
      <c r="G723" s="8">
        <v>925</v>
      </c>
      <c r="H723" s="8">
        <v>5862</v>
      </c>
      <c r="I723" s="8">
        <v>56240</v>
      </c>
      <c r="J723" s="8">
        <v>1706</v>
      </c>
      <c r="K723" s="8">
        <v>-1</v>
      </c>
      <c r="L723" s="8">
        <v>7126</v>
      </c>
      <c r="M723" s="8">
        <v>-1502</v>
      </c>
      <c r="N723" s="8">
        <v>1298</v>
      </c>
    </row>
    <row r="724" spans="1:14" x14ac:dyDescent="0.25">
      <c r="A724" s="9">
        <v>43147</v>
      </c>
      <c r="B724" s="10">
        <v>4.1666666666666664E-2</v>
      </c>
      <c r="C724" s="8">
        <v>64854</v>
      </c>
      <c r="D724" s="8">
        <v>63800</v>
      </c>
      <c r="E724" s="8">
        <v>63700</v>
      </c>
      <c r="F724" s="8">
        <v>388</v>
      </c>
      <c r="G724" s="8">
        <v>614</v>
      </c>
      <c r="H724" s="8">
        <v>5413</v>
      </c>
      <c r="I724" s="8">
        <v>55333</v>
      </c>
      <c r="J724" s="8">
        <v>1771</v>
      </c>
      <c r="K724" s="8">
        <v>-1</v>
      </c>
      <c r="L724" s="8">
        <v>6690</v>
      </c>
      <c r="M724" s="8">
        <v>-1909</v>
      </c>
      <c r="N724" s="8">
        <v>1297</v>
      </c>
    </row>
    <row r="725" spans="1:14" x14ac:dyDescent="0.25">
      <c r="A725" s="9">
        <v>43147</v>
      </c>
      <c r="B725" s="10">
        <v>6.25E-2</v>
      </c>
      <c r="C725" s="8">
        <v>64486</v>
      </c>
      <c r="D725" s="8">
        <v>64700</v>
      </c>
      <c r="E725" s="8">
        <v>64200</v>
      </c>
      <c r="F725" s="8">
        <v>390</v>
      </c>
      <c r="G725" s="8">
        <v>625</v>
      </c>
      <c r="H725" s="8">
        <v>5214</v>
      </c>
      <c r="I725" s="8">
        <v>55708</v>
      </c>
      <c r="J725" s="8">
        <v>1732</v>
      </c>
      <c r="K725" s="8">
        <v>-1</v>
      </c>
      <c r="L725" s="8">
        <v>6565</v>
      </c>
      <c r="M725" s="8">
        <v>-2850</v>
      </c>
      <c r="N725" s="8">
        <v>1294</v>
      </c>
    </row>
    <row r="726" spans="1:14" x14ac:dyDescent="0.25">
      <c r="A726" s="9">
        <v>43147</v>
      </c>
      <c r="B726" s="10">
        <v>8.3333333333333329E-2</v>
      </c>
      <c r="C726" s="8">
        <v>63924</v>
      </c>
      <c r="D726" s="8">
        <v>64300</v>
      </c>
      <c r="E726" s="8">
        <v>63700</v>
      </c>
      <c r="F726" s="8">
        <v>391</v>
      </c>
      <c r="G726" s="8">
        <v>608</v>
      </c>
      <c r="H726" s="8">
        <v>5139</v>
      </c>
      <c r="I726" s="8">
        <v>55640</v>
      </c>
      <c r="J726" s="8">
        <v>1640</v>
      </c>
      <c r="K726" s="8">
        <v>-1</v>
      </c>
      <c r="L726" s="8">
        <v>6399</v>
      </c>
      <c r="M726" s="8">
        <v>-2890</v>
      </c>
      <c r="N726" s="8">
        <v>1282</v>
      </c>
    </row>
    <row r="727" spans="1:14" x14ac:dyDescent="0.25">
      <c r="A727" s="9">
        <v>43147</v>
      </c>
      <c r="B727" s="10">
        <v>0.10416666666666667</v>
      </c>
      <c r="C727" s="8">
        <v>63599</v>
      </c>
      <c r="D727" s="8">
        <v>62800</v>
      </c>
      <c r="E727" s="8">
        <v>62400</v>
      </c>
      <c r="F727" s="8">
        <v>391</v>
      </c>
      <c r="G727" s="8">
        <v>602</v>
      </c>
      <c r="H727" s="8">
        <v>5146</v>
      </c>
      <c r="I727" s="8">
        <v>55552</v>
      </c>
      <c r="J727" s="8">
        <v>1677</v>
      </c>
      <c r="K727" s="8">
        <v>-1</v>
      </c>
      <c r="L727" s="8">
        <v>6378</v>
      </c>
      <c r="M727" s="8">
        <v>-3015</v>
      </c>
      <c r="N727" s="8">
        <v>1282</v>
      </c>
    </row>
    <row r="728" spans="1:14" x14ac:dyDescent="0.25">
      <c r="A728" s="9">
        <v>43147</v>
      </c>
      <c r="B728" s="10">
        <v>0.125</v>
      </c>
      <c r="C728" s="8">
        <v>61801</v>
      </c>
      <c r="D728" s="8">
        <v>61100</v>
      </c>
      <c r="E728" s="8">
        <v>60700</v>
      </c>
      <c r="F728" s="8">
        <v>391</v>
      </c>
      <c r="G728" s="8">
        <v>586</v>
      </c>
      <c r="H728" s="8">
        <v>5106</v>
      </c>
      <c r="I728" s="8">
        <v>54450</v>
      </c>
      <c r="J728" s="8">
        <v>1596</v>
      </c>
      <c r="K728" s="8">
        <v>-1</v>
      </c>
      <c r="L728" s="8">
        <v>6211</v>
      </c>
      <c r="M728" s="8">
        <v>-3428</v>
      </c>
      <c r="N728" s="8">
        <v>1287</v>
      </c>
    </row>
    <row r="729" spans="1:14" x14ac:dyDescent="0.25">
      <c r="A729" s="9">
        <v>43147</v>
      </c>
      <c r="B729" s="10">
        <v>0.14583333333333334</v>
      </c>
      <c r="C729" s="8">
        <v>60908</v>
      </c>
      <c r="D729" s="8">
        <v>60300</v>
      </c>
      <c r="E729" s="8">
        <v>59700</v>
      </c>
      <c r="F729" s="8">
        <v>390</v>
      </c>
      <c r="G729" s="8">
        <v>616</v>
      </c>
      <c r="H729" s="8">
        <v>5280</v>
      </c>
      <c r="I729" s="8">
        <v>54810</v>
      </c>
      <c r="J729" s="8">
        <v>1488</v>
      </c>
      <c r="K729" s="8">
        <v>-1</v>
      </c>
      <c r="L729" s="8">
        <v>6295</v>
      </c>
      <c r="M729" s="8">
        <v>-3424</v>
      </c>
      <c r="N729" s="8">
        <v>1285</v>
      </c>
    </row>
    <row r="730" spans="1:14" x14ac:dyDescent="0.25">
      <c r="A730" s="9">
        <v>43147</v>
      </c>
      <c r="B730" s="10">
        <v>0.16666666666666666</v>
      </c>
      <c r="C730" s="8">
        <v>59844</v>
      </c>
      <c r="D730" s="8">
        <v>59500</v>
      </c>
      <c r="E730" s="8">
        <v>58700</v>
      </c>
      <c r="F730" s="8">
        <v>390</v>
      </c>
      <c r="G730" s="8">
        <v>597</v>
      </c>
      <c r="H730" s="8">
        <v>5236</v>
      </c>
      <c r="I730" s="8">
        <v>54175</v>
      </c>
      <c r="J730" s="8">
        <v>1441</v>
      </c>
      <c r="K730" s="8">
        <v>-1</v>
      </c>
      <c r="L730" s="8">
        <v>6227</v>
      </c>
      <c r="M730" s="8">
        <v>-3423</v>
      </c>
      <c r="N730" s="8">
        <v>1304</v>
      </c>
    </row>
    <row r="731" spans="1:14" x14ac:dyDescent="0.25">
      <c r="A731" s="9">
        <v>43147</v>
      </c>
      <c r="B731" s="10">
        <v>0.1875</v>
      </c>
      <c r="C731" s="8">
        <v>59843</v>
      </c>
      <c r="D731" s="8">
        <v>59300</v>
      </c>
      <c r="E731" s="8">
        <v>58700</v>
      </c>
      <c r="F731" s="8">
        <v>390</v>
      </c>
      <c r="G731" s="8">
        <v>633</v>
      </c>
      <c r="H731" s="8">
        <v>5225</v>
      </c>
      <c r="I731" s="8">
        <v>54733</v>
      </c>
      <c r="J731" s="8">
        <v>1352</v>
      </c>
      <c r="K731" s="8">
        <v>-1</v>
      </c>
      <c r="L731" s="8">
        <v>6149</v>
      </c>
      <c r="M731" s="8">
        <v>-3482</v>
      </c>
      <c r="N731" s="8">
        <v>1300</v>
      </c>
    </row>
    <row r="732" spans="1:14" x14ac:dyDescent="0.25">
      <c r="A732" s="9">
        <v>43147</v>
      </c>
      <c r="B732" s="10">
        <v>0.20833333333333334</v>
      </c>
      <c r="C732" s="8">
        <v>60255</v>
      </c>
      <c r="D732" s="8">
        <v>60300</v>
      </c>
      <c r="E732" s="8">
        <v>60200</v>
      </c>
      <c r="F732" s="8">
        <v>390</v>
      </c>
      <c r="G732" s="8">
        <v>633</v>
      </c>
      <c r="H732" s="8">
        <v>5274</v>
      </c>
      <c r="I732" s="8">
        <v>54976</v>
      </c>
      <c r="J732" s="8">
        <v>1320</v>
      </c>
      <c r="K732" s="8">
        <v>-1</v>
      </c>
      <c r="L732" s="8">
        <v>6196</v>
      </c>
      <c r="M732" s="8">
        <v>-3247</v>
      </c>
      <c r="N732" s="8">
        <v>1289</v>
      </c>
    </row>
    <row r="733" spans="1:14" x14ac:dyDescent="0.25">
      <c r="A733" s="9">
        <v>43147</v>
      </c>
      <c r="B733" s="10">
        <v>0.22916666666666666</v>
      </c>
      <c r="C733" s="8">
        <v>62541</v>
      </c>
      <c r="D733" s="8">
        <v>62000</v>
      </c>
      <c r="E733" s="8">
        <v>61700</v>
      </c>
      <c r="F733" s="8">
        <v>389</v>
      </c>
      <c r="G733" s="8">
        <v>628</v>
      </c>
      <c r="H733" s="8">
        <v>5458</v>
      </c>
      <c r="I733" s="8">
        <v>55474</v>
      </c>
      <c r="J733" s="8">
        <v>1261</v>
      </c>
      <c r="K733" s="8">
        <v>-1</v>
      </c>
      <c r="L733" s="8">
        <v>6166</v>
      </c>
      <c r="M733" s="8">
        <v>-3168</v>
      </c>
      <c r="N733" s="8">
        <v>1275</v>
      </c>
    </row>
    <row r="734" spans="1:14" x14ac:dyDescent="0.25">
      <c r="A734" s="9">
        <v>43147</v>
      </c>
      <c r="B734" s="10">
        <v>0.25</v>
      </c>
      <c r="C734" s="8">
        <v>64256</v>
      </c>
      <c r="D734" s="8">
        <v>64000</v>
      </c>
      <c r="E734" s="8">
        <v>64000</v>
      </c>
      <c r="F734" s="8">
        <v>389</v>
      </c>
      <c r="G734" s="8">
        <v>871</v>
      </c>
      <c r="H734" s="8">
        <v>5787</v>
      </c>
      <c r="I734" s="8">
        <v>56311</v>
      </c>
      <c r="J734" s="8">
        <v>1139</v>
      </c>
      <c r="K734" s="8">
        <v>-1</v>
      </c>
      <c r="L734" s="8">
        <v>6504</v>
      </c>
      <c r="M734" s="8">
        <v>-2638</v>
      </c>
      <c r="N734" s="8">
        <v>1254</v>
      </c>
    </row>
    <row r="735" spans="1:14" x14ac:dyDescent="0.25">
      <c r="A735" s="9">
        <v>43147</v>
      </c>
      <c r="B735" s="10">
        <v>0.27083333333333331</v>
      </c>
      <c r="C735" s="8">
        <v>68472</v>
      </c>
      <c r="D735" s="8">
        <v>68000</v>
      </c>
      <c r="E735" s="8">
        <v>67800</v>
      </c>
      <c r="F735" s="8">
        <v>390</v>
      </c>
      <c r="G735" s="8">
        <v>1144</v>
      </c>
      <c r="H735" s="8">
        <v>7115</v>
      </c>
      <c r="I735" s="8">
        <v>56282</v>
      </c>
      <c r="J735" s="8">
        <v>1066</v>
      </c>
      <c r="K735" s="8">
        <v>-1</v>
      </c>
      <c r="L735" s="8">
        <v>7684</v>
      </c>
      <c r="M735" s="8">
        <v>-485</v>
      </c>
      <c r="N735" s="8">
        <v>1255</v>
      </c>
    </row>
    <row r="736" spans="1:14" x14ac:dyDescent="0.25">
      <c r="A736" s="9">
        <v>43147</v>
      </c>
      <c r="B736" s="10">
        <v>0.29166666666666669</v>
      </c>
      <c r="C736" s="8">
        <v>71667</v>
      </c>
      <c r="D736" s="8">
        <v>71200</v>
      </c>
      <c r="E736" s="8">
        <v>71300</v>
      </c>
      <c r="F736" s="8">
        <v>391</v>
      </c>
      <c r="G736" s="8">
        <v>1203</v>
      </c>
      <c r="H736" s="8">
        <v>7759</v>
      </c>
      <c r="I736" s="8">
        <v>56837</v>
      </c>
      <c r="J736" s="8">
        <v>981</v>
      </c>
      <c r="K736" s="8">
        <v>-1</v>
      </c>
      <c r="L736" s="8">
        <v>8764</v>
      </c>
      <c r="M736" s="8">
        <v>-22</v>
      </c>
      <c r="N736" s="8">
        <v>1253</v>
      </c>
    </row>
    <row r="737" spans="1:14" x14ac:dyDescent="0.25">
      <c r="A737" s="9">
        <v>43147</v>
      </c>
      <c r="B737" s="10">
        <v>0.3125</v>
      </c>
      <c r="C737" s="8">
        <v>75018</v>
      </c>
      <c r="D737" s="8">
        <v>74200</v>
      </c>
      <c r="E737" s="8">
        <v>74200</v>
      </c>
      <c r="F737" s="8">
        <v>391</v>
      </c>
      <c r="G737" s="8">
        <v>1159</v>
      </c>
      <c r="H737" s="8">
        <v>8422</v>
      </c>
      <c r="I737" s="8">
        <v>56949</v>
      </c>
      <c r="J737" s="8">
        <v>945</v>
      </c>
      <c r="K737" s="8">
        <v>-1</v>
      </c>
      <c r="L737" s="8">
        <v>11854</v>
      </c>
      <c r="M737" s="8">
        <v>-20</v>
      </c>
      <c r="N737" s="8">
        <v>1245</v>
      </c>
    </row>
    <row r="738" spans="1:14" x14ac:dyDescent="0.25">
      <c r="A738" s="9">
        <v>43147</v>
      </c>
      <c r="B738" s="10">
        <v>0.33333333333333331</v>
      </c>
      <c r="C738" s="8">
        <v>75935</v>
      </c>
      <c r="D738" s="8">
        <v>75200</v>
      </c>
      <c r="E738" s="8">
        <v>75300</v>
      </c>
      <c r="F738" s="8">
        <v>391</v>
      </c>
      <c r="G738" s="8">
        <v>1213</v>
      </c>
      <c r="H738" s="8">
        <v>8612</v>
      </c>
      <c r="I738" s="8">
        <v>56945</v>
      </c>
      <c r="J738" s="8">
        <v>861</v>
      </c>
      <c r="K738" s="8">
        <v>7</v>
      </c>
      <c r="L738" s="8">
        <v>12879</v>
      </c>
      <c r="M738" s="8">
        <v>-20</v>
      </c>
      <c r="N738" s="8">
        <v>1254</v>
      </c>
    </row>
    <row r="739" spans="1:14" x14ac:dyDescent="0.25">
      <c r="A739" s="9">
        <v>43147</v>
      </c>
      <c r="B739" s="10">
        <v>0.35416666666666669</v>
      </c>
      <c r="C739" s="8">
        <v>76505</v>
      </c>
      <c r="D739" s="8">
        <v>75100</v>
      </c>
      <c r="E739" s="8">
        <v>75700</v>
      </c>
      <c r="F739" s="8">
        <v>391</v>
      </c>
      <c r="G739" s="8">
        <v>1217</v>
      </c>
      <c r="H739" s="8">
        <v>8728</v>
      </c>
      <c r="I739" s="8">
        <v>56948</v>
      </c>
      <c r="J739" s="8">
        <v>755</v>
      </c>
      <c r="K739" s="8">
        <v>130</v>
      </c>
      <c r="L739" s="8">
        <v>14046</v>
      </c>
      <c r="M739" s="8">
        <v>-39</v>
      </c>
      <c r="N739" s="8">
        <v>1253</v>
      </c>
    </row>
    <row r="740" spans="1:14" x14ac:dyDescent="0.25">
      <c r="A740" s="9">
        <v>43147</v>
      </c>
      <c r="B740" s="10">
        <v>0.375</v>
      </c>
      <c r="C740" s="8">
        <v>77052</v>
      </c>
      <c r="D740" s="8">
        <v>75800</v>
      </c>
      <c r="E740" s="8">
        <v>76200</v>
      </c>
      <c r="F740" s="8">
        <v>391</v>
      </c>
      <c r="G740" s="8">
        <v>1213</v>
      </c>
      <c r="H740" s="8">
        <v>8729</v>
      </c>
      <c r="I740" s="8">
        <v>56960</v>
      </c>
      <c r="J740" s="8">
        <v>690</v>
      </c>
      <c r="K740" s="8">
        <v>431</v>
      </c>
      <c r="L740" s="8">
        <v>13938</v>
      </c>
      <c r="M740" s="8">
        <v>-41</v>
      </c>
      <c r="N740" s="8">
        <v>1244</v>
      </c>
    </row>
    <row r="741" spans="1:14" x14ac:dyDescent="0.25">
      <c r="A741" s="9">
        <v>43147</v>
      </c>
      <c r="B741" s="10">
        <v>0.39583333333333331</v>
      </c>
      <c r="C741" s="8">
        <v>77184</v>
      </c>
      <c r="D741" s="8">
        <v>76400</v>
      </c>
      <c r="E741" s="8">
        <v>76700</v>
      </c>
      <c r="F741" s="8">
        <v>392</v>
      </c>
      <c r="G741" s="8">
        <v>1214</v>
      </c>
      <c r="H741" s="8">
        <v>8752</v>
      </c>
      <c r="I741" s="8">
        <v>56997</v>
      </c>
      <c r="J741" s="8">
        <v>632</v>
      </c>
      <c r="K741" s="8">
        <v>822</v>
      </c>
      <c r="L741" s="8">
        <v>14255</v>
      </c>
      <c r="M741" s="8">
        <v>-20</v>
      </c>
      <c r="N741" s="8">
        <v>1235</v>
      </c>
    </row>
    <row r="742" spans="1:14" x14ac:dyDescent="0.25">
      <c r="A742" s="9">
        <v>43147</v>
      </c>
      <c r="B742" s="10">
        <v>0.41666666666666669</v>
      </c>
      <c r="C742" s="8">
        <v>76663</v>
      </c>
      <c r="D742" s="8">
        <v>75900</v>
      </c>
      <c r="E742" s="8">
        <v>75800</v>
      </c>
      <c r="F742" s="8">
        <v>394</v>
      </c>
      <c r="G742" s="8">
        <v>1208</v>
      </c>
      <c r="H742" s="8">
        <v>8729</v>
      </c>
      <c r="I742" s="8">
        <v>56905</v>
      </c>
      <c r="J742" s="8">
        <v>564</v>
      </c>
      <c r="K742" s="8">
        <v>1211</v>
      </c>
      <c r="L742" s="8">
        <v>13434</v>
      </c>
      <c r="M742" s="8">
        <v>-20</v>
      </c>
      <c r="N742" s="8">
        <v>1238</v>
      </c>
    </row>
    <row r="743" spans="1:14" x14ac:dyDescent="0.25">
      <c r="A743" s="9">
        <v>43147</v>
      </c>
      <c r="B743" s="10">
        <v>0.4375</v>
      </c>
      <c r="C743" s="8">
        <v>76034</v>
      </c>
      <c r="D743" s="8">
        <v>75600</v>
      </c>
      <c r="E743" s="8">
        <v>75200</v>
      </c>
      <c r="F743" s="8">
        <v>394</v>
      </c>
      <c r="G743" s="8">
        <v>1216</v>
      </c>
      <c r="H743" s="8">
        <v>8808</v>
      </c>
      <c r="I743" s="8">
        <v>56897</v>
      </c>
      <c r="J743" s="8">
        <v>539</v>
      </c>
      <c r="K743" s="8">
        <v>1531</v>
      </c>
      <c r="L743" s="8">
        <v>12853</v>
      </c>
      <c r="M743" s="8">
        <v>-12</v>
      </c>
      <c r="N743" s="8">
        <v>1245</v>
      </c>
    </row>
    <row r="744" spans="1:14" x14ac:dyDescent="0.25">
      <c r="A744" s="9">
        <v>43147</v>
      </c>
      <c r="B744" s="10">
        <v>0.45833333333333331</v>
      </c>
      <c r="C744" s="8">
        <v>75342</v>
      </c>
      <c r="D744" s="8">
        <v>75200</v>
      </c>
      <c r="E744" s="8">
        <v>74100</v>
      </c>
      <c r="F744" s="8">
        <v>394</v>
      </c>
      <c r="G744" s="8">
        <v>1206</v>
      </c>
      <c r="H744" s="8">
        <v>8836</v>
      </c>
      <c r="I744" s="8">
        <v>56901</v>
      </c>
      <c r="J744" s="8">
        <v>499</v>
      </c>
      <c r="K744" s="8">
        <v>1845</v>
      </c>
      <c r="L744" s="8">
        <v>11457</v>
      </c>
      <c r="M744" s="8">
        <v>-22</v>
      </c>
      <c r="N744" s="8">
        <v>1243</v>
      </c>
    </row>
    <row r="745" spans="1:14" x14ac:dyDescent="0.25">
      <c r="A745" s="9">
        <v>43147</v>
      </c>
      <c r="B745" s="10">
        <v>0.47916666666666669</v>
      </c>
      <c r="C745" s="8">
        <v>75093</v>
      </c>
      <c r="D745" s="8">
        <v>75000</v>
      </c>
      <c r="E745" s="8">
        <v>73700</v>
      </c>
      <c r="F745" s="8">
        <v>391</v>
      </c>
      <c r="G745" s="8">
        <v>1207</v>
      </c>
      <c r="H745" s="8">
        <v>8824</v>
      </c>
      <c r="I745" s="8">
        <v>56929</v>
      </c>
      <c r="J745" s="8">
        <v>478</v>
      </c>
      <c r="K745" s="8">
        <v>2287</v>
      </c>
      <c r="L745" s="8">
        <v>11159</v>
      </c>
      <c r="M745" s="8">
        <v>-13</v>
      </c>
      <c r="N745" s="8">
        <v>1226</v>
      </c>
    </row>
    <row r="746" spans="1:14" x14ac:dyDescent="0.25">
      <c r="A746" s="9">
        <v>43147</v>
      </c>
      <c r="B746" s="10">
        <v>0.5</v>
      </c>
      <c r="C746" s="8">
        <v>74755</v>
      </c>
      <c r="D746" s="8">
        <v>75100</v>
      </c>
      <c r="E746" s="8">
        <v>73900</v>
      </c>
      <c r="F746" s="8">
        <v>392</v>
      </c>
      <c r="G746" s="8">
        <v>1041</v>
      </c>
      <c r="H746" s="8">
        <v>8701</v>
      </c>
      <c r="I746" s="8">
        <v>56942</v>
      </c>
      <c r="J746" s="8">
        <v>469</v>
      </c>
      <c r="K746" s="8">
        <v>2620</v>
      </c>
      <c r="L746" s="8">
        <v>10130</v>
      </c>
      <c r="M746" s="8">
        <v>-23</v>
      </c>
      <c r="N746" s="8">
        <v>1240</v>
      </c>
    </row>
    <row r="747" spans="1:14" x14ac:dyDescent="0.25">
      <c r="A747" s="9">
        <v>43147</v>
      </c>
      <c r="B747" s="10">
        <v>0.52083333333333337</v>
      </c>
      <c r="C747" s="8">
        <v>73623</v>
      </c>
      <c r="D747" s="8">
        <v>73500</v>
      </c>
      <c r="E747" s="8">
        <v>72300</v>
      </c>
      <c r="F747" s="8">
        <v>391</v>
      </c>
      <c r="G747" s="8">
        <v>1062</v>
      </c>
      <c r="H747" s="8">
        <v>8691</v>
      </c>
      <c r="I747" s="8">
        <v>56697</v>
      </c>
      <c r="J747" s="8">
        <v>470</v>
      </c>
      <c r="K747" s="8">
        <v>2727</v>
      </c>
      <c r="L747" s="8">
        <v>9793</v>
      </c>
      <c r="M747" s="8">
        <v>-238</v>
      </c>
      <c r="N747" s="8">
        <v>1257</v>
      </c>
    </row>
    <row r="748" spans="1:14" x14ac:dyDescent="0.25">
      <c r="A748" s="9">
        <v>43147</v>
      </c>
      <c r="B748" s="10">
        <v>0.54166666666666663</v>
      </c>
      <c r="C748" s="8">
        <v>73525</v>
      </c>
      <c r="D748" s="8">
        <v>74500</v>
      </c>
      <c r="E748" s="8">
        <v>73800</v>
      </c>
      <c r="F748" s="8">
        <v>391</v>
      </c>
      <c r="G748" s="8">
        <v>1091</v>
      </c>
      <c r="H748" s="8">
        <v>8525</v>
      </c>
      <c r="I748" s="8">
        <v>56725</v>
      </c>
      <c r="J748" s="8">
        <v>483</v>
      </c>
      <c r="K748" s="8">
        <v>2737</v>
      </c>
      <c r="L748" s="8">
        <v>9486</v>
      </c>
      <c r="M748" s="8">
        <v>-238</v>
      </c>
      <c r="N748" s="8">
        <v>1202</v>
      </c>
    </row>
    <row r="749" spans="1:14" x14ac:dyDescent="0.25">
      <c r="A749" s="9">
        <v>43147</v>
      </c>
      <c r="B749" s="10">
        <v>0.5625</v>
      </c>
      <c r="C749" s="8">
        <v>72219</v>
      </c>
      <c r="D749" s="8">
        <v>71800</v>
      </c>
      <c r="E749" s="8">
        <v>71100</v>
      </c>
      <c r="F749" s="8">
        <v>393</v>
      </c>
      <c r="G749" s="8">
        <v>1157</v>
      </c>
      <c r="H749" s="8">
        <v>8434</v>
      </c>
      <c r="I749" s="8">
        <v>56813</v>
      </c>
      <c r="J749" s="8">
        <v>495</v>
      </c>
      <c r="K749" s="8">
        <v>2729</v>
      </c>
      <c r="L749" s="8">
        <v>8703</v>
      </c>
      <c r="M749" s="8">
        <v>-979</v>
      </c>
      <c r="N749" s="8">
        <v>1139</v>
      </c>
    </row>
    <row r="750" spans="1:14" x14ac:dyDescent="0.25">
      <c r="A750" s="9">
        <v>43147</v>
      </c>
      <c r="B750" s="10">
        <v>0.58333333333333337</v>
      </c>
      <c r="C750" s="8">
        <v>71054</v>
      </c>
      <c r="D750" s="8">
        <v>70800</v>
      </c>
      <c r="E750" s="8">
        <v>70000</v>
      </c>
      <c r="F750" s="8">
        <v>394</v>
      </c>
      <c r="G750" s="8">
        <v>1105</v>
      </c>
      <c r="H750" s="8">
        <v>8294</v>
      </c>
      <c r="I750" s="8">
        <v>56642</v>
      </c>
      <c r="J750" s="8">
        <v>489</v>
      </c>
      <c r="K750" s="8">
        <v>2665</v>
      </c>
      <c r="L750" s="8">
        <v>8219</v>
      </c>
      <c r="M750" s="8">
        <v>-1104</v>
      </c>
      <c r="N750" s="8">
        <v>1138</v>
      </c>
    </row>
    <row r="751" spans="1:14" x14ac:dyDescent="0.25">
      <c r="A751" s="9">
        <v>43147</v>
      </c>
      <c r="B751" s="10">
        <v>0.60416666666666663</v>
      </c>
      <c r="C751" s="8">
        <v>70078</v>
      </c>
      <c r="D751" s="8">
        <v>70500</v>
      </c>
      <c r="E751" s="8">
        <v>68800</v>
      </c>
      <c r="F751" s="8">
        <v>394</v>
      </c>
      <c r="G751" s="8">
        <v>1109</v>
      </c>
      <c r="H751" s="8">
        <v>8335</v>
      </c>
      <c r="I751" s="8">
        <v>56673</v>
      </c>
      <c r="J751" s="8">
        <v>502</v>
      </c>
      <c r="K751" s="8">
        <v>2552</v>
      </c>
      <c r="L751" s="8">
        <v>8441</v>
      </c>
      <c r="M751" s="8">
        <v>-1159</v>
      </c>
      <c r="N751" s="8">
        <v>1134</v>
      </c>
    </row>
    <row r="752" spans="1:14" x14ac:dyDescent="0.25">
      <c r="A752" s="9">
        <v>43147</v>
      </c>
      <c r="B752" s="10">
        <v>0.625</v>
      </c>
      <c r="C752" s="8">
        <v>68274</v>
      </c>
      <c r="D752" s="8">
        <v>68500</v>
      </c>
      <c r="E752" s="8">
        <v>67000</v>
      </c>
      <c r="F752" s="8">
        <v>394</v>
      </c>
      <c r="G752" s="8">
        <v>1027</v>
      </c>
      <c r="H752" s="8">
        <v>8144</v>
      </c>
      <c r="I752" s="8">
        <v>56234</v>
      </c>
      <c r="J752" s="8">
        <v>488</v>
      </c>
      <c r="K752" s="8">
        <v>2385</v>
      </c>
      <c r="L752" s="8">
        <v>8199</v>
      </c>
      <c r="M752" s="8">
        <v>-1309</v>
      </c>
      <c r="N752" s="8">
        <v>1137</v>
      </c>
    </row>
    <row r="753" spans="1:14" x14ac:dyDescent="0.25">
      <c r="A753" s="9">
        <v>43147</v>
      </c>
      <c r="B753" s="10">
        <v>0.64583333333333337</v>
      </c>
      <c r="C753" s="8">
        <v>67459</v>
      </c>
      <c r="D753" s="8">
        <v>67600</v>
      </c>
      <c r="E753" s="8">
        <v>66400</v>
      </c>
      <c r="F753" s="8">
        <v>393</v>
      </c>
      <c r="G753" s="8">
        <v>1105</v>
      </c>
      <c r="H753" s="8">
        <v>8253</v>
      </c>
      <c r="I753" s="8">
        <v>56460</v>
      </c>
      <c r="J753" s="8">
        <v>504</v>
      </c>
      <c r="K753" s="8">
        <v>2002</v>
      </c>
      <c r="L753" s="8">
        <v>8117</v>
      </c>
      <c r="M753" s="8">
        <v>-1302</v>
      </c>
      <c r="N753" s="8">
        <v>1129</v>
      </c>
    </row>
    <row r="754" spans="1:14" x14ac:dyDescent="0.25">
      <c r="A754" s="9">
        <v>43147</v>
      </c>
      <c r="B754" s="10">
        <v>0.66666666666666663</v>
      </c>
      <c r="C754" s="8">
        <v>66654</v>
      </c>
      <c r="D754" s="8">
        <v>66700</v>
      </c>
      <c r="E754" s="8">
        <v>65200</v>
      </c>
      <c r="F754" s="8">
        <v>394</v>
      </c>
      <c r="G754" s="8">
        <v>1058</v>
      </c>
      <c r="H754" s="8">
        <v>8128</v>
      </c>
      <c r="I754" s="8">
        <v>56292</v>
      </c>
      <c r="J754" s="8">
        <v>563</v>
      </c>
      <c r="K754" s="8">
        <v>1661</v>
      </c>
      <c r="L754" s="8">
        <v>8566</v>
      </c>
      <c r="M754" s="8">
        <v>-804</v>
      </c>
      <c r="N754" s="8">
        <v>1195</v>
      </c>
    </row>
    <row r="755" spans="1:14" x14ac:dyDescent="0.25">
      <c r="A755" s="9">
        <v>43147</v>
      </c>
      <c r="B755" s="10">
        <v>0.6875</v>
      </c>
      <c r="C755" s="8">
        <v>65876</v>
      </c>
      <c r="D755" s="8">
        <v>66000</v>
      </c>
      <c r="E755" s="8">
        <v>64500</v>
      </c>
      <c r="F755" s="8">
        <v>393</v>
      </c>
      <c r="G755" s="8">
        <v>1047</v>
      </c>
      <c r="H755" s="8">
        <v>8348</v>
      </c>
      <c r="I755" s="8">
        <v>56185</v>
      </c>
      <c r="J755" s="8">
        <v>619</v>
      </c>
      <c r="K755" s="8">
        <v>1233</v>
      </c>
      <c r="L755" s="8">
        <v>9186</v>
      </c>
      <c r="M755" s="8">
        <v>-30</v>
      </c>
      <c r="N755" s="8">
        <v>1243</v>
      </c>
    </row>
    <row r="756" spans="1:14" x14ac:dyDescent="0.25">
      <c r="A756" s="9">
        <v>43147</v>
      </c>
      <c r="B756" s="10">
        <v>0.70833333333333337</v>
      </c>
      <c r="C756" s="8">
        <v>65705</v>
      </c>
      <c r="D756" s="8">
        <v>66200</v>
      </c>
      <c r="E756" s="8">
        <v>64200</v>
      </c>
      <c r="F756" s="8">
        <v>393</v>
      </c>
      <c r="G756" s="8">
        <v>928</v>
      </c>
      <c r="H756" s="8">
        <v>8350</v>
      </c>
      <c r="I756" s="8">
        <v>56674</v>
      </c>
      <c r="J756" s="8">
        <v>642</v>
      </c>
      <c r="K756" s="8">
        <v>801</v>
      </c>
      <c r="L756" s="8">
        <v>9206</v>
      </c>
      <c r="M756" s="8">
        <v>-29</v>
      </c>
      <c r="N756" s="8">
        <v>1263</v>
      </c>
    </row>
    <row r="757" spans="1:14" x14ac:dyDescent="0.25">
      <c r="A757" s="9">
        <v>43147</v>
      </c>
      <c r="B757" s="10">
        <v>0.72916666666666663</v>
      </c>
      <c r="C757" s="8">
        <v>66333</v>
      </c>
      <c r="D757" s="8">
        <v>67100</v>
      </c>
      <c r="E757" s="8">
        <v>65300</v>
      </c>
      <c r="F757" s="8">
        <v>394</v>
      </c>
      <c r="G757" s="8">
        <v>816</v>
      </c>
      <c r="H757" s="8">
        <v>8319</v>
      </c>
      <c r="I757" s="8">
        <v>56731</v>
      </c>
      <c r="J757" s="8">
        <v>768</v>
      </c>
      <c r="K757" s="8">
        <v>404</v>
      </c>
      <c r="L757" s="8">
        <v>9837</v>
      </c>
      <c r="M757" s="8">
        <v>-31</v>
      </c>
      <c r="N757" s="8">
        <v>1282</v>
      </c>
    </row>
    <row r="758" spans="1:14" x14ac:dyDescent="0.25">
      <c r="A758" s="9">
        <v>43147</v>
      </c>
      <c r="B758" s="10">
        <v>0.75</v>
      </c>
      <c r="C758" s="8">
        <v>67935</v>
      </c>
      <c r="D758" s="8">
        <v>69000</v>
      </c>
      <c r="E758" s="8">
        <v>67400</v>
      </c>
      <c r="F758" s="8">
        <v>396</v>
      </c>
      <c r="G758" s="8">
        <v>704</v>
      </c>
      <c r="H758" s="8">
        <v>8587</v>
      </c>
      <c r="I758" s="8">
        <v>56916</v>
      </c>
      <c r="J758" s="8">
        <v>944</v>
      </c>
      <c r="K758" s="8">
        <v>106</v>
      </c>
      <c r="L758" s="8">
        <v>11484</v>
      </c>
      <c r="M758" s="8">
        <v>-29</v>
      </c>
      <c r="N758" s="8">
        <v>1295</v>
      </c>
    </row>
    <row r="759" spans="1:14" x14ac:dyDescent="0.25">
      <c r="A759" s="9">
        <v>43147</v>
      </c>
      <c r="B759" s="10">
        <v>0.77083333333333337</v>
      </c>
      <c r="C759" s="8">
        <v>71285</v>
      </c>
      <c r="D759" s="8">
        <v>72500</v>
      </c>
      <c r="E759" s="8">
        <v>71000</v>
      </c>
      <c r="F759" s="8">
        <v>397</v>
      </c>
      <c r="G759" s="8">
        <v>625</v>
      </c>
      <c r="H759" s="8">
        <v>8758</v>
      </c>
      <c r="I759" s="8">
        <v>56928</v>
      </c>
      <c r="J759" s="8">
        <v>1210</v>
      </c>
      <c r="K759" s="8">
        <v>1</v>
      </c>
      <c r="L759" s="8">
        <v>12841</v>
      </c>
      <c r="M759" s="8">
        <v>-29</v>
      </c>
      <c r="N759" s="8">
        <v>1294</v>
      </c>
    </row>
    <row r="760" spans="1:14" x14ac:dyDescent="0.25">
      <c r="A760" s="9">
        <v>43147</v>
      </c>
      <c r="B760" s="10">
        <v>0.79166666666666663</v>
      </c>
      <c r="C760" s="8">
        <v>74511</v>
      </c>
      <c r="D760" s="8">
        <v>74500</v>
      </c>
      <c r="E760" s="8">
        <v>73100</v>
      </c>
      <c r="F760" s="8">
        <v>398</v>
      </c>
      <c r="G760" s="8">
        <v>628</v>
      </c>
      <c r="H760" s="8">
        <v>8867</v>
      </c>
      <c r="I760" s="8">
        <v>56872</v>
      </c>
      <c r="J760" s="8">
        <v>1470</v>
      </c>
      <c r="K760" s="8">
        <v>-1</v>
      </c>
      <c r="L760" s="8">
        <v>15597</v>
      </c>
      <c r="M760" s="8">
        <v>-29</v>
      </c>
      <c r="N760" s="8">
        <v>1304</v>
      </c>
    </row>
    <row r="761" spans="1:14" x14ac:dyDescent="0.25">
      <c r="A761" s="9">
        <v>43147</v>
      </c>
      <c r="B761" s="10">
        <v>0.8125</v>
      </c>
      <c r="C761" s="8">
        <v>74167</v>
      </c>
      <c r="D761" s="8">
        <v>73600</v>
      </c>
      <c r="E761" s="8">
        <v>72400</v>
      </c>
      <c r="F761" s="8">
        <v>398</v>
      </c>
      <c r="G761" s="8">
        <v>617</v>
      </c>
      <c r="H761" s="8">
        <v>8830</v>
      </c>
      <c r="I761" s="8">
        <v>56742</v>
      </c>
      <c r="J761" s="8">
        <v>1671</v>
      </c>
      <c r="K761" s="8">
        <v>-2</v>
      </c>
      <c r="L761" s="8">
        <v>15081</v>
      </c>
      <c r="M761" s="8">
        <v>-29</v>
      </c>
      <c r="N761" s="8">
        <v>1312</v>
      </c>
    </row>
    <row r="762" spans="1:14" x14ac:dyDescent="0.25">
      <c r="A762" s="9">
        <v>43147</v>
      </c>
      <c r="B762" s="10">
        <v>0.83333333333333337</v>
      </c>
      <c r="C762" s="8">
        <v>72879</v>
      </c>
      <c r="D762" s="8">
        <v>71900</v>
      </c>
      <c r="E762" s="8">
        <v>70800</v>
      </c>
      <c r="F762" s="8">
        <v>398</v>
      </c>
      <c r="G762" s="8">
        <v>614</v>
      </c>
      <c r="H762" s="8">
        <v>8663</v>
      </c>
      <c r="I762" s="8">
        <v>56615</v>
      </c>
      <c r="J762" s="8">
        <v>1986</v>
      </c>
      <c r="K762" s="8">
        <v>-1</v>
      </c>
      <c r="L762" s="8">
        <v>13631</v>
      </c>
      <c r="M762" s="8">
        <v>-29</v>
      </c>
      <c r="N762" s="8">
        <v>1323</v>
      </c>
    </row>
    <row r="763" spans="1:14" x14ac:dyDescent="0.25">
      <c r="A763" s="9">
        <v>43147</v>
      </c>
      <c r="B763" s="10">
        <v>0.85416666666666663</v>
      </c>
      <c r="C763" s="8">
        <v>70839</v>
      </c>
      <c r="D763" s="8">
        <v>69900</v>
      </c>
      <c r="E763" s="8">
        <v>69000</v>
      </c>
      <c r="F763" s="8">
        <v>387</v>
      </c>
      <c r="G763" s="8">
        <v>576</v>
      </c>
      <c r="H763" s="8">
        <v>8423</v>
      </c>
      <c r="I763" s="8">
        <v>56946</v>
      </c>
      <c r="J763" s="8">
        <v>2270</v>
      </c>
      <c r="K763" s="8">
        <v>-1</v>
      </c>
      <c r="L763" s="8">
        <v>12297</v>
      </c>
      <c r="M763" s="8">
        <v>-48</v>
      </c>
      <c r="N763" s="8">
        <v>1316</v>
      </c>
    </row>
    <row r="764" spans="1:14" x14ac:dyDescent="0.25">
      <c r="A764" s="9">
        <v>43147</v>
      </c>
      <c r="B764" s="10">
        <v>0.875</v>
      </c>
      <c r="C764" s="8">
        <v>68876</v>
      </c>
      <c r="D764" s="8">
        <v>67400</v>
      </c>
      <c r="E764" s="8">
        <v>66600</v>
      </c>
      <c r="F764" s="8">
        <v>387</v>
      </c>
      <c r="G764" s="8">
        <v>503</v>
      </c>
      <c r="H764" s="8">
        <v>8411</v>
      </c>
      <c r="I764" s="8">
        <v>56958</v>
      </c>
      <c r="J764" s="8">
        <v>2596</v>
      </c>
      <c r="K764" s="8">
        <v>-1</v>
      </c>
      <c r="L764" s="8">
        <v>10148</v>
      </c>
      <c r="M764" s="8">
        <v>-68</v>
      </c>
      <c r="N764" s="8">
        <v>1321</v>
      </c>
    </row>
    <row r="765" spans="1:14" x14ac:dyDescent="0.25">
      <c r="A765" s="9">
        <v>43147</v>
      </c>
      <c r="B765" s="10">
        <v>0.89583333333333337</v>
      </c>
      <c r="C765" s="8">
        <v>67421</v>
      </c>
      <c r="D765" s="8">
        <v>66100</v>
      </c>
      <c r="E765" s="8">
        <v>65500</v>
      </c>
      <c r="F765" s="8">
        <v>387</v>
      </c>
      <c r="G765" s="8">
        <v>429</v>
      </c>
      <c r="H765" s="8">
        <v>8220</v>
      </c>
      <c r="I765" s="8">
        <v>56899</v>
      </c>
      <c r="J765" s="8">
        <v>2741</v>
      </c>
      <c r="K765" s="8">
        <v>-1</v>
      </c>
      <c r="L765" s="8">
        <v>9523</v>
      </c>
      <c r="M765" s="8">
        <v>-708</v>
      </c>
      <c r="N765" s="8">
        <v>1318</v>
      </c>
    </row>
    <row r="766" spans="1:14" x14ac:dyDescent="0.25">
      <c r="A766" s="9">
        <v>43147</v>
      </c>
      <c r="B766" s="10">
        <v>0.91666666666666663</v>
      </c>
      <c r="C766" s="8">
        <v>66120</v>
      </c>
      <c r="D766" s="8">
        <v>64900</v>
      </c>
      <c r="E766" s="8">
        <v>64400</v>
      </c>
      <c r="F766" s="8">
        <v>385</v>
      </c>
      <c r="G766" s="8">
        <v>349</v>
      </c>
      <c r="H766" s="8">
        <v>7910</v>
      </c>
      <c r="I766" s="8">
        <v>56473</v>
      </c>
      <c r="J766" s="8">
        <v>2912</v>
      </c>
      <c r="K766" s="8">
        <v>-1</v>
      </c>
      <c r="L766" s="8">
        <v>8689</v>
      </c>
      <c r="M766" s="8">
        <v>-1044</v>
      </c>
      <c r="N766" s="8">
        <v>1315</v>
      </c>
    </row>
    <row r="767" spans="1:14" x14ac:dyDescent="0.25">
      <c r="A767" s="9">
        <v>43147</v>
      </c>
      <c r="B767" s="10">
        <v>0.9375</v>
      </c>
      <c r="C767" s="8">
        <v>66347</v>
      </c>
      <c r="D767" s="8">
        <v>66100</v>
      </c>
      <c r="E767" s="8">
        <v>65800</v>
      </c>
      <c r="F767" s="8">
        <v>385</v>
      </c>
      <c r="G767" s="8">
        <v>293</v>
      </c>
      <c r="H767" s="8">
        <v>7990</v>
      </c>
      <c r="I767" s="8">
        <v>55841</v>
      </c>
      <c r="J767" s="8">
        <v>3033</v>
      </c>
      <c r="K767" s="8">
        <v>-1</v>
      </c>
      <c r="L767" s="8">
        <v>8760</v>
      </c>
      <c r="M767" s="8">
        <v>-677</v>
      </c>
      <c r="N767" s="8">
        <v>1311</v>
      </c>
    </row>
    <row r="768" spans="1:14" x14ac:dyDescent="0.25">
      <c r="A768" s="9">
        <v>43147</v>
      </c>
      <c r="B768" s="10">
        <v>0.95833333333333337</v>
      </c>
      <c r="C768" s="8">
        <v>69007</v>
      </c>
      <c r="D768" s="8">
        <v>69100</v>
      </c>
      <c r="E768" s="8">
        <v>68900</v>
      </c>
      <c r="F768" s="8">
        <v>384</v>
      </c>
      <c r="G768" s="8">
        <v>249</v>
      </c>
      <c r="H768" s="8">
        <v>8201</v>
      </c>
      <c r="I768" s="8">
        <v>55324</v>
      </c>
      <c r="J768" s="8">
        <v>3175</v>
      </c>
      <c r="K768" s="8">
        <v>-1</v>
      </c>
      <c r="L768" s="8">
        <v>9711</v>
      </c>
      <c r="M768" s="8">
        <v>-211</v>
      </c>
      <c r="N768" s="8">
        <v>1312</v>
      </c>
    </row>
    <row r="769" spans="1:14" x14ac:dyDescent="0.25">
      <c r="A769" s="9">
        <v>43147</v>
      </c>
      <c r="B769" s="10">
        <v>0.97916666666666663</v>
      </c>
      <c r="C769" s="8">
        <v>68221</v>
      </c>
      <c r="D769" s="8">
        <v>68700</v>
      </c>
      <c r="E769" s="8">
        <v>68700</v>
      </c>
      <c r="F769" s="8">
        <v>383</v>
      </c>
      <c r="G769" s="8">
        <v>230</v>
      </c>
      <c r="H769" s="8">
        <v>7714</v>
      </c>
      <c r="I769" s="8">
        <v>54677</v>
      </c>
      <c r="J769" s="8">
        <v>3283</v>
      </c>
      <c r="K769" s="8">
        <v>-2</v>
      </c>
      <c r="L769" s="8">
        <v>8926</v>
      </c>
      <c r="M769" s="8">
        <v>-211</v>
      </c>
      <c r="N769" s="8">
        <v>1311</v>
      </c>
    </row>
    <row r="770" spans="1:14" x14ac:dyDescent="0.25">
      <c r="A770" s="9">
        <v>43148</v>
      </c>
      <c r="B770" s="10">
        <v>0</v>
      </c>
      <c r="C770" s="8">
        <v>67963</v>
      </c>
      <c r="D770" s="8">
        <v>67800</v>
      </c>
      <c r="E770" s="8">
        <v>66500</v>
      </c>
      <c r="F770" s="8">
        <v>383</v>
      </c>
      <c r="G770" s="8">
        <v>54</v>
      </c>
      <c r="H770" s="8">
        <v>7866</v>
      </c>
      <c r="I770" s="8">
        <v>53459</v>
      </c>
      <c r="J770" s="8">
        <v>3351</v>
      </c>
      <c r="K770" s="8">
        <v>-2</v>
      </c>
      <c r="L770" s="8">
        <v>8993</v>
      </c>
      <c r="M770" s="8">
        <v>-35</v>
      </c>
      <c r="N770" s="8">
        <v>1311</v>
      </c>
    </row>
    <row r="771" spans="1:14" x14ac:dyDescent="0.25">
      <c r="A771" s="9">
        <v>43148</v>
      </c>
      <c r="B771" s="10">
        <v>2.0833333333333332E-2</v>
      </c>
      <c r="C771" s="8">
        <v>66078</v>
      </c>
      <c r="D771" s="8">
        <v>65700</v>
      </c>
      <c r="E771" s="8">
        <v>64300</v>
      </c>
      <c r="F771" s="8">
        <v>385</v>
      </c>
      <c r="G771" s="8">
        <v>36</v>
      </c>
      <c r="H771" s="8">
        <v>6877</v>
      </c>
      <c r="I771" s="8">
        <v>53019</v>
      </c>
      <c r="J771" s="8">
        <v>3424</v>
      </c>
      <c r="K771" s="8">
        <v>-2</v>
      </c>
      <c r="L771" s="8">
        <v>8987</v>
      </c>
      <c r="M771" s="8">
        <v>-37</v>
      </c>
      <c r="N771" s="8">
        <v>1309</v>
      </c>
    </row>
    <row r="772" spans="1:14" x14ac:dyDescent="0.25">
      <c r="A772" s="9">
        <v>43148</v>
      </c>
      <c r="B772" s="10">
        <v>4.1666666666666664E-2</v>
      </c>
      <c r="C772" s="8">
        <v>63353</v>
      </c>
      <c r="D772" s="8">
        <v>63200</v>
      </c>
      <c r="E772" s="8">
        <v>61900</v>
      </c>
      <c r="F772" s="8">
        <v>385</v>
      </c>
      <c r="G772" s="8">
        <v>35</v>
      </c>
      <c r="H772" s="8">
        <v>6598</v>
      </c>
      <c r="I772" s="8">
        <v>52377</v>
      </c>
      <c r="J772" s="8">
        <v>3311</v>
      </c>
      <c r="K772" s="8">
        <v>-2</v>
      </c>
      <c r="L772" s="8">
        <v>8338</v>
      </c>
      <c r="M772" s="8">
        <v>-1473</v>
      </c>
      <c r="N772" s="8">
        <v>1323</v>
      </c>
    </row>
    <row r="773" spans="1:14" x14ac:dyDescent="0.25">
      <c r="A773" s="9">
        <v>43148</v>
      </c>
      <c r="B773" s="10">
        <v>6.25E-2</v>
      </c>
      <c r="C773" s="8">
        <v>62701</v>
      </c>
      <c r="D773" s="8">
        <v>63700</v>
      </c>
      <c r="E773" s="8">
        <v>62500</v>
      </c>
      <c r="F773" s="8">
        <v>384</v>
      </c>
      <c r="G773" s="8">
        <v>35</v>
      </c>
      <c r="H773" s="8">
        <v>6527</v>
      </c>
      <c r="I773" s="8">
        <v>52184</v>
      </c>
      <c r="J773" s="8">
        <v>3093</v>
      </c>
      <c r="K773" s="8">
        <v>-2</v>
      </c>
      <c r="L773" s="8">
        <v>8079</v>
      </c>
      <c r="M773" s="8">
        <v>-2329</v>
      </c>
      <c r="N773" s="8">
        <v>1317</v>
      </c>
    </row>
    <row r="774" spans="1:14" x14ac:dyDescent="0.25">
      <c r="A774" s="9">
        <v>43148</v>
      </c>
      <c r="B774" s="10">
        <v>8.3333333333333329E-2</v>
      </c>
      <c r="C774" s="8">
        <v>61714</v>
      </c>
      <c r="D774" s="8">
        <v>63100</v>
      </c>
      <c r="E774" s="8">
        <v>61600</v>
      </c>
      <c r="F774" s="8">
        <v>384</v>
      </c>
      <c r="G774" s="8">
        <v>34</v>
      </c>
      <c r="H774" s="8">
        <v>6231</v>
      </c>
      <c r="I774" s="8">
        <v>51916</v>
      </c>
      <c r="J774" s="8">
        <v>2947</v>
      </c>
      <c r="K774" s="8">
        <v>-1</v>
      </c>
      <c r="L774" s="8">
        <v>7952</v>
      </c>
      <c r="M774" s="8">
        <v>-2594</v>
      </c>
      <c r="N774" s="8">
        <v>1322</v>
      </c>
    </row>
    <row r="775" spans="1:14" x14ac:dyDescent="0.25">
      <c r="A775" s="9">
        <v>43148</v>
      </c>
      <c r="B775" s="10">
        <v>0.10416666666666667</v>
      </c>
      <c r="C775" s="8">
        <v>60918</v>
      </c>
      <c r="D775" s="8">
        <v>61100</v>
      </c>
      <c r="E775" s="8">
        <v>59500</v>
      </c>
      <c r="F775" s="8">
        <v>385</v>
      </c>
      <c r="G775" s="8">
        <v>33</v>
      </c>
      <c r="H775" s="8">
        <v>5840</v>
      </c>
      <c r="I775" s="8">
        <v>51849</v>
      </c>
      <c r="J775" s="8">
        <v>2928</v>
      </c>
      <c r="K775" s="8">
        <v>-1</v>
      </c>
      <c r="L775" s="8">
        <v>7749</v>
      </c>
      <c r="M775" s="8">
        <v>-2732</v>
      </c>
      <c r="N775" s="8">
        <v>1316</v>
      </c>
    </row>
    <row r="776" spans="1:14" x14ac:dyDescent="0.25">
      <c r="A776" s="9">
        <v>43148</v>
      </c>
      <c r="B776" s="10">
        <v>0.125</v>
      </c>
      <c r="C776" s="8">
        <v>58773</v>
      </c>
      <c r="D776" s="8">
        <v>59200</v>
      </c>
      <c r="E776" s="8">
        <v>57200</v>
      </c>
      <c r="F776" s="8">
        <v>385</v>
      </c>
      <c r="G776" s="8">
        <v>32</v>
      </c>
      <c r="H776" s="8">
        <v>5692</v>
      </c>
      <c r="I776" s="8">
        <v>50666</v>
      </c>
      <c r="J776" s="8">
        <v>2881</v>
      </c>
      <c r="K776" s="8">
        <v>-1</v>
      </c>
      <c r="L776" s="8">
        <v>7604</v>
      </c>
      <c r="M776" s="8">
        <v>-2738</v>
      </c>
      <c r="N776" s="8">
        <v>1324</v>
      </c>
    </row>
    <row r="777" spans="1:14" x14ac:dyDescent="0.25">
      <c r="A777" s="9">
        <v>43148</v>
      </c>
      <c r="B777" s="10">
        <v>0.14583333333333334</v>
      </c>
      <c r="C777" s="8">
        <v>57423</v>
      </c>
      <c r="D777" s="8">
        <v>58000</v>
      </c>
      <c r="E777" s="8">
        <v>55900</v>
      </c>
      <c r="F777" s="8">
        <v>384</v>
      </c>
      <c r="G777" s="8">
        <v>33</v>
      </c>
      <c r="H777" s="8">
        <v>5860</v>
      </c>
      <c r="I777" s="8">
        <v>50566</v>
      </c>
      <c r="J777" s="8">
        <v>2646</v>
      </c>
      <c r="K777" s="8">
        <v>-1</v>
      </c>
      <c r="L777" s="8">
        <v>7398</v>
      </c>
      <c r="M777" s="8">
        <v>-2889</v>
      </c>
      <c r="N777" s="8">
        <v>1313</v>
      </c>
    </row>
    <row r="778" spans="1:14" x14ac:dyDescent="0.25">
      <c r="A778" s="9">
        <v>43148</v>
      </c>
      <c r="B778" s="10">
        <v>0.16666666666666666</v>
      </c>
      <c r="C778" s="8">
        <v>56189</v>
      </c>
      <c r="D778" s="8">
        <v>57000</v>
      </c>
      <c r="E778" s="8">
        <v>54900</v>
      </c>
      <c r="F778" s="8">
        <v>383</v>
      </c>
      <c r="G778" s="8">
        <v>32</v>
      </c>
      <c r="H778" s="8">
        <v>5790</v>
      </c>
      <c r="I778" s="8">
        <v>50237</v>
      </c>
      <c r="J778" s="8">
        <v>2432</v>
      </c>
      <c r="K778" s="8">
        <v>-1</v>
      </c>
      <c r="L778" s="8">
        <v>7261</v>
      </c>
      <c r="M778" s="8">
        <v>-3431</v>
      </c>
      <c r="N778" s="8">
        <v>1302</v>
      </c>
    </row>
    <row r="779" spans="1:14" x14ac:dyDescent="0.25">
      <c r="A779" s="9">
        <v>43148</v>
      </c>
      <c r="B779" s="10">
        <v>0.1875</v>
      </c>
      <c r="C779" s="8">
        <v>56007</v>
      </c>
      <c r="D779" s="8">
        <v>56400</v>
      </c>
      <c r="E779" s="8">
        <v>54500</v>
      </c>
      <c r="F779" s="8">
        <v>383</v>
      </c>
      <c r="G779" s="8">
        <v>43</v>
      </c>
      <c r="H779" s="8">
        <v>5980</v>
      </c>
      <c r="I779" s="8">
        <v>50867</v>
      </c>
      <c r="J779" s="8">
        <v>2176</v>
      </c>
      <c r="K779" s="8">
        <v>-2</v>
      </c>
      <c r="L779" s="8">
        <v>7189</v>
      </c>
      <c r="M779" s="8">
        <v>-3427</v>
      </c>
      <c r="N779" s="8">
        <v>1314</v>
      </c>
    </row>
    <row r="780" spans="1:14" x14ac:dyDescent="0.25">
      <c r="A780" s="9">
        <v>43148</v>
      </c>
      <c r="B780" s="10">
        <v>0.20833333333333334</v>
      </c>
      <c r="C780" s="8">
        <v>55873</v>
      </c>
      <c r="D780" s="8">
        <v>56500</v>
      </c>
      <c r="E780" s="8">
        <v>55000</v>
      </c>
      <c r="F780" s="8">
        <v>383</v>
      </c>
      <c r="G780" s="8">
        <v>45</v>
      </c>
      <c r="H780" s="8">
        <v>5946</v>
      </c>
      <c r="I780" s="8">
        <v>50813</v>
      </c>
      <c r="J780" s="8">
        <v>2124</v>
      </c>
      <c r="K780" s="8">
        <v>-2</v>
      </c>
      <c r="L780" s="8">
        <v>7088</v>
      </c>
      <c r="M780" s="8">
        <v>-3493</v>
      </c>
      <c r="N780" s="8">
        <v>1322</v>
      </c>
    </row>
    <row r="781" spans="1:14" x14ac:dyDescent="0.25">
      <c r="A781" s="9">
        <v>43148</v>
      </c>
      <c r="B781" s="10">
        <v>0.22916666666666666</v>
      </c>
      <c r="C781" s="8">
        <v>56648</v>
      </c>
      <c r="D781" s="8">
        <v>57100</v>
      </c>
      <c r="E781" s="8">
        <v>55500</v>
      </c>
      <c r="F781" s="8">
        <v>381</v>
      </c>
      <c r="G781" s="8">
        <v>45</v>
      </c>
      <c r="H781" s="8">
        <v>5970</v>
      </c>
      <c r="I781" s="8">
        <v>50950</v>
      </c>
      <c r="J781" s="8">
        <v>2144</v>
      </c>
      <c r="K781" s="8">
        <v>-2</v>
      </c>
      <c r="L781" s="8">
        <v>7026</v>
      </c>
      <c r="M781" s="8">
        <v>-3487</v>
      </c>
      <c r="N781" s="8">
        <v>1313</v>
      </c>
    </row>
    <row r="782" spans="1:14" x14ac:dyDescent="0.25">
      <c r="A782" s="9">
        <v>43148</v>
      </c>
      <c r="B782" s="10">
        <v>0.25</v>
      </c>
      <c r="C782" s="8">
        <v>57290</v>
      </c>
      <c r="D782" s="8">
        <v>57600</v>
      </c>
      <c r="E782" s="8">
        <v>56600</v>
      </c>
      <c r="F782" s="8">
        <v>382</v>
      </c>
      <c r="G782" s="8">
        <v>43</v>
      </c>
      <c r="H782" s="8">
        <v>5915</v>
      </c>
      <c r="I782" s="8">
        <v>51457</v>
      </c>
      <c r="J782" s="8">
        <v>2209</v>
      </c>
      <c r="K782" s="8">
        <v>-2</v>
      </c>
      <c r="L782" s="8">
        <v>7144</v>
      </c>
      <c r="M782" s="8">
        <v>-3491</v>
      </c>
      <c r="N782" s="8">
        <v>1283</v>
      </c>
    </row>
    <row r="783" spans="1:14" x14ac:dyDescent="0.25">
      <c r="A783" s="9">
        <v>43148</v>
      </c>
      <c r="B783" s="10">
        <v>0.27083333333333331</v>
      </c>
      <c r="C783" s="8">
        <v>58608</v>
      </c>
      <c r="D783" s="8">
        <v>58800</v>
      </c>
      <c r="E783" s="8">
        <v>57600</v>
      </c>
      <c r="F783" s="8">
        <v>384</v>
      </c>
      <c r="G783" s="8">
        <v>44</v>
      </c>
      <c r="H783" s="8">
        <v>5797</v>
      </c>
      <c r="I783" s="8">
        <v>51768</v>
      </c>
      <c r="J783" s="8">
        <v>2263</v>
      </c>
      <c r="K783" s="8">
        <v>-2</v>
      </c>
      <c r="L783" s="8">
        <v>7414</v>
      </c>
      <c r="M783" s="8">
        <v>-3415</v>
      </c>
      <c r="N783" s="8">
        <v>1270</v>
      </c>
    </row>
    <row r="784" spans="1:14" x14ac:dyDescent="0.25">
      <c r="A784" s="9">
        <v>43148</v>
      </c>
      <c r="B784" s="10">
        <v>0.29166666666666669</v>
      </c>
      <c r="C784" s="8">
        <v>59574</v>
      </c>
      <c r="D784" s="8">
        <v>60000</v>
      </c>
      <c r="E784" s="8">
        <v>58900</v>
      </c>
      <c r="F784" s="8">
        <v>386</v>
      </c>
      <c r="G784" s="8">
        <v>44</v>
      </c>
      <c r="H784" s="8">
        <v>5998</v>
      </c>
      <c r="I784" s="8">
        <v>52213</v>
      </c>
      <c r="J784" s="8">
        <v>2122</v>
      </c>
      <c r="K784" s="8">
        <v>-2</v>
      </c>
      <c r="L784" s="8">
        <v>7601</v>
      </c>
      <c r="M784" s="8">
        <v>-3327</v>
      </c>
      <c r="N784" s="8">
        <v>1276</v>
      </c>
    </row>
    <row r="785" spans="1:14" x14ac:dyDescent="0.25">
      <c r="A785" s="9">
        <v>43148</v>
      </c>
      <c r="B785" s="10">
        <v>0.3125</v>
      </c>
      <c r="C785" s="8">
        <v>61072</v>
      </c>
      <c r="D785" s="8">
        <v>61200</v>
      </c>
      <c r="E785" s="8">
        <v>60300</v>
      </c>
      <c r="F785" s="8">
        <v>386</v>
      </c>
      <c r="G785" s="8">
        <v>44</v>
      </c>
      <c r="H785" s="8">
        <v>6446</v>
      </c>
      <c r="I785" s="8">
        <v>52056</v>
      </c>
      <c r="J785" s="8">
        <v>2009</v>
      </c>
      <c r="K785" s="8">
        <v>-2</v>
      </c>
      <c r="L785" s="8">
        <v>7701</v>
      </c>
      <c r="M785" s="8">
        <v>-993</v>
      </c>
      <c r="N785" s="8">
        <v>1287</v>
      </c>
    </row>
    <row r="786" spans="1:14" x14ac:dyDescent="0.25">
      <c r="A786" s="9">
        <v>43148</v>
      </c>
      <c r="B786" s="10">
        <v>0.33333333333333331</v>
      </c>
      <c r="C786" s="8">
        <v>61421</v>
      </c>
      <c r="D786" s="8">
        <v>61700</v>
      </c>
      <c r="E786" s="8">
        <v>60300</v>
      </c>
      <c r="F786" s="8">
        <v>386</v>
      </c>
      <c r="G786" s="8">
        <v>46</v>
      </c>
      <c r="H786" s="8">
        <v>6891</v>
      </c>
      <c r="I786" s="8">
        <v>51425</v>
      </c>
      <c r="J786" s="8">
        <v>1904</v>
      </c>
      <c r="K786" s="8">
        <v>0</v>
      </c>
      <c r="L786" s="8">
        <v>7968</v>
      </c>
      <c r="M786" s="8">
        <v>-777</v>
      </c>
      <c r="N786" s="8">
        <v>1279</v>
      </c>
    </row>
    <row r="787" spans="1:14" x14ac:dyDescent="0.25">
      <c r="A787" s="9">
        <v>43148</v>
      </c>
      <c r="B787" s="10">
        <v>0.35416666666666669</v>
      </c>
      <c r="C787" s="8">
        <v>63031</v>
      </c>
      <c r="D787" s="8">
        <v>63200</v>
      </c>
      <c r="E787" s="8">
        <v>62300</v>
      </c>
      <c r="F787" s="8">
        <v>386</v>
      </c>
      <c r="G787" s="8">
        <v>46</v>
      </c>
      <c r="H787" s="8">
        <v>7407</v>
      </c>
      <c r="I787" s="8">
        <v>51909</v>
      </c>
      <c r="J787" s="8">
        <v>1880</v>
      </c>
      <c r="K787" s="8">
        <v>26</v>
      </c>
      <c r="L787" s="8">
        <v>9335</v>
      </c>
      <c r="M787" s="8">
        <v>-29</v>
      </c>
      <c r="N787" s="8">
        <v>1279</v>
      </c>
    </row>
    <row r="788" spans="1:14" x14ac:dyDescent="0.25">
      <c r="A788" s="9">
        <v>43148</v>
      </c>
      <c r="B788" s="10">
        <v>0.375</v>
      </c>
      <c r="C788" s="8">
        <v>64747</v>
      </c>
      <c r="D788" s="8">
        <v>65100</v>
      </c>
      <c r="E788" s="8">
        <v>64000</v>
      </c>
      <c r="F788" s="8">
        <v>385</v>
      </c>
      <c r="G788" s="8">
        <v>47</v>
      </c>
      <c r="H788" s="8">
        <v>7443</v>
      </c>
      <c r="I788" s="8">
        <v>52391</v>
      </c>
      <c r="J788" s="8">
        <v>1952</v>
      </c>
      <c r="K788" s="8">
        <v>159</v>
      </c>
      <c r="L788" s="8">
        <v>10433</v>
      </c>
      <c r="M788" s="8">
        <v>-28</v>
      </c>
      <c r="N788" s="8">
        <v>1289</v>
      </c>
    </row>
    <row r="789" spans="1:14" x14ac:dyDescent="0.25">
      <c r="A789" s="9">
        <v>43148</v>
      </c>
      <c r="B789" s="10">
        <v>0.39583333333333331</v>
      </c>
      <c r="C789" s="8">
        <v>66344</v>
      </c>
      <c r="D789" s="8">
        <v>66700</v>
      </c>
      <c r="E789" s="8">
        <v>65700</v>
      </c>
      <c r="F789" s="8">
        <v>386</v>
      </c>
      <c r="G789" s="8">
        <v>47</v>
      </c>
      <c r="H789" s="8">
        <v>7622</v>
      </c>
      <c r="I789" s="8">
        <v>52437</v>
      </c>
      <c r="J789" s="8">
        <v>1952</v>
      </c>
      <c r="K789" s="8">
        <v>374</v>
      </c>
      <c r="L789" s="8">
        <v>11593</v>
      </c>
      <c r="M789" s="8">
        <v>-58</v>
      </c>
      <c r="N789" s="8">
        <v>1285</v>
      </c>
    </row>
    <row r="790" spans="1:14" x14ac:dyDescent="0.25">
      <c r="A790" s="9">
        <v>43148</v>
      </c>
      <c r="B790" s="10">
        <v>0.41666666666666669</v>
      </c>
      <c r="C790" s="8">
        <v>67023</v>
      </c>
      <c r="D790" s="8">
        <v>67400</v>
      </c>
      <c r="E790" s="8">
        <v>66700</v>
      </c>
      <c r="F790" s="8">
        <v>386</v>
      </c>
      <c r="G790" s="8">
        <v>47</v>
      </c>
      <c r="H790" s="8">
        <v>7631</v>
      </c>
      <c r="I790" s="8">
        <v>52408</v>
      </c>
      <c r="J790" s="8">
        <v>1969</v>
      </c>
      <c r="K790" s="8">
        <v>666</v>
      </c>
      <c r="L790" s="8">
        <v>12001</v>
      </c>
      <c r="M790" s="8">
        <v>-61</v>
      </c>
      <c r="N790" s="8">
        <v>1302</v>
      </c>
    </row>
    <row r="791" spans="1:14" x14ac:dyDescent="0.25">
      <c r="A791" s="9">
        <v>43148</v>
      </c>
      <c r="B791" s="10">
        <v>0.4375</v>
      </c>
      <c r="C791" s="8">
        <v>67310</v>
      </c>
      <c r="D791" s="8">
        <v>67500</v>
      </c>
      <c r="E791" s="8">
        <v>66600</v>
      </c>
      <c r="F791" s="8">
        <v>386</v>
      </c>
      <c r="G791" s="8">
        <v>47</v>
      </c>
      <c r="H791" s="8">
        <v>7601</v>
      </c>
      <c r="I791" s="8">
        <v>52345</v>
      </c>
      <c r="J791" s="8">
        <v>2086</v>
      </c>
      <c r="K791" s="8">
        <v>911</v>
      </c>
      <c r="L791" s="8">
        <v>11969</v>
      </c>
      <c r="M791" s="8">
        <v>-28</v>
      </c>
      <c r="N791" s="8">
        <v>1318</v>
      </c>
    </row>
    <row r="792" spans="1:14" x14ac:dyDescent="0.25">
      <c r="A792" s="9">
        <v>43148</v>
      </c>
      <c r="B792" s="10">
        <v>0.45833333333333331</v>
      </c>
      <c r="C792" s="8">
        <v>67477</v>
      </c>
      <c r="D792" s="8">
        <v>67400</v>
      </c>
      <c r="E792" s="8">
        <v>66800</v>
      </c>
      <c r="F792" s="8">
        <v>385</v>
      </c>
      <c r="G792" s="8">
        <v>48</v>
      </c>
      <c r="H792" s="8">
        <v>7562</v>
      </c>
      <c r="I792" s="8">
        <v>52347</v>
      </c>
      <c r="J792" s="8">
        <v>2158</v>
      </c>
      <c r="K792" s="8">
        <v>1123</v>
      </c>
      <c r="L792" s="8">
        <v>11744</v>
      </c>
      <c r="M792" s="8">
        <v>-31</v>
      </c>
      <c r="N792" s="8">
        <v>1302</v>
      </c>
    </row>
    <row r="793" spans="1:14" x14ac:dyDescent="0.25">
      <c r="A793" s="9">
        <v>43148</v>
      </c>
      <c r="B793" s="10">
        <v>0.47916666666666669</v>
      </c>
      <c r="C793" s="8">
        <v>67782</v>
      </c>
      <c r="D793" s="8">
        <v>67600</v>
      </c>
      <c r="E793" s="8">
        <v>67100</v>
      </c>
      <c r="F793" s="8">
        <v>386</v>
      </c>
      <c r="G793" s="8">
        <v>47</v>
      </c>
      <c r="H793" s="8">
        <v>7542</v>
      </c>
      <c r="I793" s="8">
        <v>52343</v>
      </c>
      <c r="J793" s="8">
        <v>2089</v>
      </c>
      <c r="K793" s="8">
        <v>1443</v>
      </c>
      <c r="L793" s="8">
        <v>11697</v>
      </c>
      <c r="M793" s="8">
        <v>-29</v>
      </c>
      <c r="N793" s="8">
        <v>1302</v>
      </c>
    </row>
    <row r="794" spans="1:14" x14ac:dyDescent="0.25">
      <c r="A794" s="9">
        <v>43148</v>
      </c>
      <c r="B794" s="10">
        <v>0.5</v>
      </c>
      <c r="C794" s="8">
        <v>68233</v>
      </c>
      <c r="D794" s="8">
        <v>68200</v>
      </c>
      <c r="E794" s="8">
        <v>68200</v>
      </c>
      <c r="F794" s="8">
        <v>388</v>
      </c>
      <c r="G794" s="8">
        <v>47</v>
      </c>
      <c r="H794" s="8">
        <v>7631</v>
      </c>
      <c r="I794" s="8">
        <v>52348</v>
      </c>
      <c r="J794" s="8">
        <v>2097</v>
      </c>
      <c r="K794" s="8">
        <v>1589</v>
      </c>
      <c r="L794" s="8">
        <v>11750</v>
      </c>
      <c r="M794" s="8">
        <v>-29</v>
      </c>
      <c r="N794" s="8">
        <v>1312</v>
      </c>
    </row>
    <row r="795" spans="1:14" x14ac:dyDescent="0.25">
      <c r="A795" s="9">
        <v>43148</v>
      </c>
      <c r="B795" s="10">
        <v>0.52083333333333337</v>
      </c>
      <c r="C795" s="8">
        <v>68512</v>
      </c>
      <c r="D795" s="8">
        <v>68000</v>
      </c>
      <c r="E795" s="8">
        <v>68000</v>
      </c>
      <c r="F795" s="8">
        <v>387</v>
      </c>
      <c r="G795" s="8">
        <v>49</v>
      </c>
      <c r="H795" s="8">
        <v>7529</v>
      </c>
      <c r="I795" s="8">
        <v>52265</v>
      </c>
      <c r="J795" s="8">
        <v>2239</v>
      </c>
      <c r="K795" s="8">
        <v>1799</v>
      </c>
      <c r="L795" s="8">
        <v>11646</v>
      </c>
      <c r="M795" s="8">
        <v>-28</v>
      </c>
      <c r="N795" s="8">
        <v>1312</v>
      </c>
    </row>
    <row r="796" spans="1:14" x14ac:dyDescent="0.25">
      <c r="A796" s="9">
        <v>43148</v>
      </c>
      <c r="B796" s="10">
        <v>0.54166666666666663</v>
      </c>
      <c r="C796" s="8">
        <v>69011</v>
      </c>
      <c r="D796" s="8">
        <v>69100</v>
      </c>
      <c r="E796" s="8">
        <v>68900</v>
      </c>
      <c r="F796" s="8">
        <v>386</v>
      </c>
      <c r="G796" s="8">
        <v>46</v>
      </c>
      <c r="H796" s="8">
        <v>7607</v>
      </c>
      <c r="I796" s="8">
        <v>52271</v>
      </c>
      <c r="J796" s="8">
        <v>2164</v>
      </c>
      <c r="K796" s="8">
        <v>1914</v>
      </c>
      <c r="L796" s="8">
        <v>12159</v>
      </c>
      <c r="M796" s="8">
        <v>-29</v>
      </c>
      <c r="N796" s="8">
        <v>1285</v>
      </c>
    </row>
    <row r="797" spans="1:14" x14ac:dyDescent="0.25">
      <c r="A797" s="9">
        <v>43148</v>
      </c>
      <c r="B797" s="10">
        <v>0.5625</v>
      </c>
      <c r="C797" s="8">
        <v>66860</v>
      </c>
      <c r="D797" s="8">
        <v>65900</v>
      </c>
      <c r="E797" s="8">
        <v>65800</v>
      </c>
      <c r="F797" s="8">
        <v>387</v>
      </c>
      <c r="G797" s="8">
        <v>48</v>
      </c>
      <c r="H797" s="8">
        <v>7361</v>
      </c>
      <c r="I797" s="8">
        <v>52140</v>
      </c>
      <c r="J797" s="8">
        <v>2119</v>
      </c>
      <c r="K797" s="8">
        <v>1948</v>
      </c>
      <c r="L797" s="8">
        <v>11376</v>
      </c>
      <c r="M797" s="8">
        <v>-29</v>
      </c>
      <c r="N797" s="8">
        <v>1304</v>
      </c>
    </row>
    <row r="798" spans="1:14" x14ac:dyDescent="0.25">
      <c r="A798" s="9">
        <v>43148</v>
      </c>
      <c r="B798" s="10">
        <v>0.58333333333333337</v>
      </c>
      <c r="C798" s="8">
        <v>65350</v>
      </c>
      <c r="D798" s="8">
        <v>64300</v>
      </c>
      <c r="E798" s="8">
        <v>64000</v>
      </c>
      <c r="F798" s="8">
        <v>385</v>
      </c>
      <c r="G798" s="8">
        <v>48</v>
      </c>
      <c r="H798" s="8">
        <v>7270</v>
      </c>
      <c r="I798" s="8">
        <v>51915</v>
      </c>
      <c r="J798" s="8">
        <v>2091</v>
      </c>
      <c r="K798" s="8">
        <v>2111</v>
      </c>
      <c r="L798" s="8">
        <v>9961</v>
      </c>
      <c r="M798" s="8">
        <v>-30</v>
      </c>
      <c r="N798" s="8">
        <v>1308</v>
      </c>
    </row>
    <row r="799" spans="1:14" x14ac:dyDescent="0.25">
      <c r="A799" s="9">
        <v>43148</v>
      </c>
      <c r="B799" s="10">
        <v>0.60416666666666663</v>
      </c>
      <c r="C799" s="8">
        <v>64180</v>
      </c>
      <c r="D799" s="8">
        <v>63400</v>
      </c>
      <c r="E799" s="8">
        <v>63000</v>
      </c>
      <c r="F799" s="8">
        <v>387</v>
      </c>
      <c r="G799" s="8">
        <v>49</v>
      </c>
      <c r="H799" s="8">
        <v>7455</v>
      </c>
      <c r="I799" s="8">
        <v>52001</v>
      </c>
      <c r="J799" s="8">
        <v>2020</v>
      </c>
      <c r="K799" s="8">
        <v>2051</v>
      </c>
      <c r="L799" s="8">
        <v>9202</v>
      </c>
      <c r="M799" s="8">
        <v>-507</v>
      </c>
      <c r="N799" s="8">
        <v>1318</v>
      </c>
    </row>
    <row r="800" spans="1:14" x14ac:dyDescent="0.25">
      <c r="A800" s="9">
        <v>43148</v>
      </c>
      <c r="B800" s="10">
        <v>0.625</v>
      </c>
      <c r="C800" s="8">
        <v>62495</v>
      </c>
      <c r="D800" s="8">
        <v>61500</v>
      </c>
      <c r="E800" s="8">
        <v>61000</v>
      </c>
      <c r="F800" s="8">
        <v>386</v>
      </c>
      <c r="G800" s="8">
        <v>48</v>
      </c>
      <c r="H800" s="8">
        <v>7383</v>
      </c>
      <c r="I800" s="8">
        <v>51788</v>
      </c>
      <c r="J800" s="8">
        <v>1885</v>
      </c>
      <c r="K800" s="8">
        <v>1960</v>
      </c>
      <c r="L800" s="8">
        <v>8811</v>
      </c>
      <c r="M800" s="8">
        <v>-529</v>
      </c>
      <c r="N800" s="8">
        <v>1315</v>
      </c>
    </row>
    <row r="801" spans="1:14" x14ac:dyDescent="0.25">
      <c r="A801" s="9">
        <v>43148</v>
      </c>
      <c r="B801" s="10">
        <v>0.64583333333333337</v>
      </c>
      <c r="C801" s="8">
        <v>61582</v>
      </c>
      <c r="D801" s="8">
        <v>60800</v>
      </c>
      <c r="E801" s="8">
        <v>60100</v>
      </c>
      <c r="F801" s="8">
        <v>385</v>
      </c>
      <c r="G801" s="8">
        <v>46</v>
      </c>
      <c r="H801" s="8">
        <v>7448</v>
      </c>
      <c r="I801" s="8">
        <v>51921</v>
      </c>
      <c r="J801" s="8">
        <v>1847</v>
      </c>
      <c r="K801" s="8">
        <v>1777</v>
      </c>
      <c r="L801" s="8">
        <v>8908</v>
      </c>
      <c r="M801" s="8">
        <v>-1216</v>
      </c>
      <c r="N801" s="8">
        <v>1312</v>
      </c>
    </row>
    <row r="802" spans="1:14" x14ac:dyDescent="0.25">
      <c r="A802" s="9">
        <v>43148</v>
      </c>
      <c r="B802" s="10">
        <v>0.66666666666666663</v>
      </c>
      <c r="C802" s="8">
        <v>60507</v>
      </c>
      <c r="D802" s="8">
        <v>60100</v>
      </c>
      <c r="E802" s="8">
        <v>59300</v>
      </c>
      <c r="F802" s="8">
        <v>383</v>
      </c>
      <c r="G802" s="8">
        <v>46</v>
      </c>
      <c r="H802" s="8">
        <v>7508</v>
      </c>
      <c r="I802" s="8">
        <v>51923</v>
      </c>
      <c r="J802" s="8">
        <v>1672</v>
      </c>
      <c r="K802" s="8">
        <v>1664</v>
      </c>
      <c r="L802" s="8">
        <v>9128</v>
      </c>
      <c r="M802" s="8">
        <v>-1627</v>
      </c>
      <c r="N802" s="8">
        <v>1317</v>
      </c>
    </row>
    <row r="803" spans="1:14" x14ac:dyDescent="0.25">
      <c r="A803" s="9">
        <v>43148</v>
      </c>
      <c r="B803" s="10">
        <v>0.6875</v>
      </c>
      <c r="C803" s="8">
        <v>59888</v>
      </c>
      <c r="D803" s="8">
        <v>59700</v>
      </c>
      <c r="E803" s="8">
        <v>58700</v>
      </c>
      <c r="F803" s="8">
        <v>383</v>
      </c>
      <c r="G803" s="8">
        <v>46</v>
      </c>
      <c r="H803" s="8">
        <v>7562</v>
      </c>
      <c r="I803" s="8">
        <v>51696</v>
      </c>
      <c r="J803" s="8">
        <v>1537</v>
      </c>
      <c r="K803" s="8">
        <v>1326</v>
      </c>
      <c r="L803" s="8">
        <v>9567</v>
      </c>
      <c r="M803" s="8">
        <v>-1627</v>
      </c>
      <c r="N803" s="8">
        <v>1314</v>
      </c>
    </row>
    <row r="804" spans="1:14" x14ac:dyDescent="0.25">
      <c r="A804" s="9">
        <v>43148</v>
      </c>
      <c r="B804" s="10">
        <v>0.70833333333333337</v>
      </c>
      <c r="C804" s="8">
        <v>59636</v>
      </c>
      <c r="D804" s="8">
        <v>59400</v>
      </c>
      <c r="E804" s="8">
        <v>58300</v>
      </c>
      <c r="F804" s="8">
        <v>384</v>
      </c>
      <c r="G804" s="8">
        <v>46</v>
      </c>
      <c r="H804" s="8">
        <v>7587</v>
      </c>
      <c r="I804" s="8">
        <v>51747</v>
      </c>
      <c r="J804" s="8">
        <v>1437</v>
      </c>
      <c r="K804" s="8">
        <v>952</v>
      </c>
      <c r="L804" s="8">
        <v>9279</v>
      </c>
      <c r="M804" s="8">
        <v>-1017</v>
      </c>
      <c r="N804" s="8">
        <v>1310</v>
      </c>
    </row>
    <row r="805" spans="1:14" x14ac:dyDescent="0.25">
      <c r="A805" s="9">
        <v>43148</v>
      </c>
      <c r="B805" s="10">
        <v>0.72916666666666663</v>
      </c>
      <c r="C805" s="8">
        <v>60043</v>
      </c>
      <c r="D805" s="8">
        <v>61000</v>
      </c>
      <c r="E805" s="8">
        <v>60000</v>
      </c>
      <c r="F805" s="8">
        <v>384</v>
      </c>
      <c r="G805" s="8">
        <v>47</v>
      </c>
      <c r="H805" s="8">
        <v>7411</v>
      </c>
      <c r="I805" s="8">
        <v>51873</v>
      </c>
      <c r="J805" s="8">
        <v>1356</v>
      </c>
      <c r="K805" s="8">
        <v>543</v>
      </c>
      <c r="L805" s="8">
        <v>9484</v>
      </c>
      <c r="M805" s="8">
        <v>-38</v>
      </c>
      <c r="N805" s="8">
        <v>1305</v>
      </c>
    </row>
    <row r="806" spans="1:14" x14ac:dyDescent="0.25">
      <c r="A806" s="9">
        <v>43148</v>
      </c>
      <c r="B806" s="10">
        <v>0.75</v>
      </c>
      <c r="C806" s="8">
        <v>61541</v>
      </c>
      <c r="D806" s="8">
        <v>63100</v>
      </c>
      <c r="E806" s="8">
        <v>62100</v>
      </c>
      <c r="F806" s="8">
        <v>385</v>
      </c>
      <c r="G806" s="8">
        <v>47</v>
      </c>
      <c r="H806" s="8">
        <v>7572</v>
      </c>
      <c r="I806" s="8">
        <v>52366</v>
      </c>
      <c r="J806" s="8">
        <v>1319</v>
      </c>
      <c r="K806" s="8">
        <v>174</v>
      </c>
      <c r="L806" s="8">
        <v>10112</v>
      </c>
      <c r="M806" s="8">
        <v>-37</v>
      </c>
      <c r="N806" s="8">
        <v>1308</v>
      </c>
    </row>
    <row r="807" spans="1:14" x14ac:dyDescent="0.25">
      <c r="A807" s="9">
        <v>43148</v>
      </c>
      <c r="B807" s="10">
        <v>0.77083333333333337</v>
      </c>
      <c r="C807" s="8">
        <v>64496</v>
      </c>
      <c r="D807" s="8">
        <v>66700</v>
      </c>
      <c r="E807" s="8">
        <v>65800</v>
      </c>
      <c r="F807" s="8">
        <v>387</v>
      </c>
      <c r="G807" s="8">
        <v>47</v>
      </c>
      <c r="H807" s="8">
        <v>7279</v>
      </c>
      <c r="I807" s="8">
        <v>52127</v>
      </c>
      <c r="J807" s="8">
        <v>1315</v>
      </c>
      <c r="K807" s="8">
        <v>8</v>
      </c>
      <c r="L807" s="8">
        <v>11416</v>
      </c>
      <c r="M807" s="8">
        <v>-36</v>
      </c>
      <c r="N807" s="8">
        <v>1310</v>
      </c>
    </row>
    <row r="808" spans="1:14" x14ac:dyDescent="0.25">
      <c r="A808" s="9">
        <v>43148</v>
      </c>
      <c r="B808" s="10">
        <v>0.79166666666666663</v>
      </c>
      <c r="C808" s="8">
        <v>68184</v>
      </c>
      <c r="D808" s="8">
        <v>69500</v>
      </c>
      <c r="E808" s="8">
        <v>68600</v>
      </c>
      <c r="F808" s="8">
        <v>386</v>
      </c>
      <c r="G808" s="8">
        <v>47</v>
      </c>
      <c r="H808" s="8">
        <v>7600</v>
      </c>
      <c r="I808" s="8">
        <v>52370</v>
      </c>
      <c r="J808" s="8">
        <v>1278</v>
      </c>
      <c r="K808" s="8">
        <v>-2</v>
      </c>
      <c r="L808" s="8">
        <v>13558</v>
      </c>
      <c r="M808" s="8">
        <v>-35</v>
      </c>
      <c r="N808" s="8">
        <v>1309</v>
      </c>
    </row>
    <row r="809" spans="1:14" x14ac:dyDescent="0.25">
      <c r="A809" s="9">
        <v>43148</v>
      </c>
      <c r="B809" s="10">
        <v>0.8125</v>
      </c>
      <c r="C809" s="8">
        <v>68837</v>
      </c>
      <c r="D809" s="8">
        <v>69300</v>
      </c>
      <c r="E809" s="8">
        <v>68400</v>
      </c>
      <c r="F809" s="8">
        <v>387</v>
      </c>
      <c r="G809" s="8">
        <v>47</v>
      </c>
      <c r="H809" s="8">
        <v>7765</v>
      </c>
      <c r="I809" s="8">
        <v>52352</v>
      </c>
      <c r="J809" s="8">
        <v>1255</v>
      </c>
      <c r="K809" s="8">
        <v>-1</v>
      </c>
      <c r="L809" s="8">
        <v>13850</v>
      </c>
      <c r="M809" s="8">
        <v>-28</v>
      </c>
      <c r="N809" s="8">
        <v>1313</v>
      </c>
    </row>
    <row r="810" spans="1:14" x14ac:dyDescent="0.25">
      <c r="A810" s="9">
        <v>43148</v>
      </c>
      <c r="B810" s="10">
        <v>0.83333333333333337</v>
      </c>
      <c r="C810" s="8">
        <v>67952</v>
      </c>
      <c r="D810" s="8">
        <v>68200</v>
      </c>
      <c r="E810" s="8">
        <v>67200</v>
      </c>
      <c r="F810" s="8">
        <v>386</v>
      </c>
      <c r="G810" s="8">
        <v>46</v>
      </c>
      <c r="H810" s="8">
        <v>7737</v>
      </c>
      <c r="I810" s="8">
        <v>52167</v>
      </c>
      <c r="J810" s="8">
        <v>1324</v>
      </c>
      <c r="K810" s="8">
        <v>-1</v>
      </c>
      <c r="L810" s="8">
        <v>13697</v>
      </c>
      <c r="M810" s="8">
        <v>-28</v>
      </c>
      <c r="N810" s="8">
        <v>1315</v>
      </c>
    </row>
    <row r="811" spans="1:14" x14ac:dyDescent="0.25">
      <c r="A811" s="9">
        <v>43148</v>
      </c>
      <c r="B811" s="10">
        <v>0.85416666666666663</v>
      </c>
      <c r="C811" s="8">
        <v>66470</v>
      </c>
      <c r="D811" s="8">
        <v>66800</v>
      </c>
      <c r="E811" s="8">
        <v>65800</v>
      </c>
      <c r="F811" s="8">
        <v>387</v>
      </c>
      <c r="G811" s="8">
        <v>47</v>
      </c>
      <c r="H811" s="8">
        <v>7346</v>
      </c>
      <c r="I811" s="8">
        <v>52155</v>
      </c>
      <c r="J811" s="8">
        <v>1343</v>
      </c>
      <c r="K811" s="8">
        <v>-1</v>
      </c>
      <c r="L811" s="8">
        <v>13001</v>
      </c>
      <c r="M811" s="8">
        <v>-29</v>
      </c>
      <c r="N811" s="8">
        <v>1312</v>
      </c>
    </row>
    <row r="812" spans="1:14" x14ac:dyDescent="0.25">
      <c r="A812" s="9">
        <v>43148</v>
      </c>
      <c r="B812" s="10">
        <v>0.875</v>
      </c>
      <c r="C812" s="8">
        <v>64950</v>
      </c>
      <c r="D812" s="8">
        <v>65300</v>
      </c>
      <c r="E812" s="8">
        <v>64300</v>
      </c>
      <c r="F812" s="8">
        <v>387</v>
      </c>
      <c r="G812" s="8">
        <v>46</v>
      </c>
      <c r="H812" s="8">
        <v>7330</v>
      </c>
      <c r="I812" s="8">
        <v>52030</v>
      </c>
      <c r="J812" s="8">
        <v>1314</v>
      </c>
      <c r="K812" s="8">
        <v>-2</v>
      </c>
      <c r="L812" s="8">
        <v>11113</v>
      </c>
      <c r="M812" s="8">
        <v>-36</v>
      </c>
      <c r="N812" s="8">
        <v>1311</v>
      </c>
    </row>
    <row r="813" spans="1:14" x14ac:dyDescent="0.25">
      <c r="A813" s="9">
        <v>43148</v>
      </c>
      <c r="B813" s="10">
        <v>0.89583333333333337</v>
      </c>
      <c r="C813" s="8">
        <v>64026</v>
      </c>
      <c r="D813" s="8">
        <v>64000</v>
      </c>
      <c r="E813" s="8">
        <v>62900</v>
      </c>
      <c r="F813" s="8">
        <v>387</v>
      </c>
      <c r="G813" s="8">
        <v>46</v>
      </c>
      <c r="H813" s="8">
        <v>7525</v>
      </c>
      <c r="I813" s="8">
        <v>52271</v>
      </c>
      <c r="J813" s="8">
        <v>1323</v>
      </c>
      <c r="K813" s="8">
        <v>-2</v>
      </c>
      <c r="L813" s="8">
        <v>9960</v>
      </c>
      <c r="M813" s="8">
        <v>-668</v>
      </c>
      <c r="N813" s="8">
        <v>1301</v>
      </c>
    </row>
    <row r="814" spans="1:14" x14ac:dyDescent="0.25">
      <c r="A814" s="9">
        <v>43148</v>
      </c>
      <c r="B814" s="10">
        <v>0.91666666666666663</v>
      </c>
      <c r="C814" s="8">
        <v>63052</v>
      </c>
      <c r="D814" s="8">
        <v>63400</v>
      </c>
      <c r="E814" s="8">
        <v>62300</v>
      </c>
      <c r="F814" s="8">
        <v>386</v>
      </c>
      <c r="G814" s="8">
        <v>46</v>
      </c>
      <c r="H814" s="8">
        <v>7437</v>
      </c>
      <c r="I814" s="8">
        <v>52090</v>
      </c>
      <c r="J814" s="8">
        <v>1278</v>
      </c>
      <c r="K814" s="8">
        <v>-2</v>
      </c>
      <c r="L814" s="8">
        <v>9009</v>
      </c>
      <c r="M814" s="8">
        <v>-693</v>
      </c>
      <c r="N814" s="8">
        <v>1305</v>
      </c>
    </row>
    <row r="815" spans="1:14" x14ac:dyDescent="0.25">
      <c r="A815" s="9">
        <v>43148</v>
      </c>
      <c r="B815" s="10">
        <v>0.9375</v>
      </c>
      <c r="C815" s="8">
        <v>64129</v>
      </c>
      <c r="D815" s="8">
        <v>64800</v>
      </c>
      <c r="E815" s="8">
        <v>63600</v>
      </c>
      <c r="F815" s="8">
        <v>384</v>
      </c>
      <c r="G815" s="8">
        <v>46</v>
      </c>
      <c r="H815" s="8">
        <v>7440</v>
      </c>
      <c r="I815" s="8">
        <v>52095</v>
      </c>
      <c r="J815" s="8">
        <v>1275</v>
      </c>
      <c r="K815" s="8">
        <v>-1</v>
      </c>
      <c r="L815" s="8">
        <v>8671</v>
      </c>
      <c r="M815" s="8">
        <v>-657</v>
      </c>
      <c r="N815" s="8">
        <v>1296</v>
      </c>
    </row>
    <row r="816" spans="1:14" x14ac:dyDescent="0.25">
      <c r="A816" s="9">
        <v>43148</v>
      </c>
      <c r="B816" s="10">
        <v>0.95833333333333337</v>
      </c>
      <c r="C816" s="8">
        <v>67285</v>
      </c>
      <c r="D816" s="8">
        <v>68000</v>
      </c>
      <c r="E816" s="8">
        <v>66800</v>
      </c>
      <c r="F816" s="8">
        <v>384</v>
      </c>
      <c r="G816" s="8">
        <v>47</v>
      </c>
      <c r="H816" s="8">
        <v>7547</v>
      </c>
      <c r="I816" s="8">
        <v>52211</v>
      </c>
      <c r="J816" s="8">
        <v>1225</v>
      </c>
      <c r="K816" s="8">
        <v>-2</v>
      </c>
      <c r="L816" s="8">
        <v>10502</v>
      </c>
      <c r="M816" s="8">
        <v>-28</v>
      </c>
      <c r="N816" s="8">
        <v>1311</v>
      </c>
    </row>
    <row r="817" spans="1:14" x14ac:dyDescent="0.25">
      <c r="A817" s="9">
        <v>43148</v>
      </c>
      <c r="B817" s="10">
        <v>0.97916666666666663</v>
      </c>
      <c r="C817" s="8">
        <v>66880</v>
      </c>
      <c r="D817" s="8">
        <v>68300</v>
      </c>
      <c r="E817" s="8">
        <v>67100</v>
      </c>
      <c r="F817" s="8">
        <v>385</v>
      </c>
      <c r="G817" s="8">
        <v>46</v>
      </c>
      <c r="H817" s="8">
        <v>7476</v>
      </c>
      <c r="I817" s="8">
        <v>51945</v>
      </c>
      <c r="J817" s="8">
        <v>1190</v>
      </c>
      <c r="K817" s="8">
        <v>-2</v>
      </c>
      <c r="L817" s="8">
        <v>9665</v>
      </c>
      <c r="M817" s="8">
        <v>-29</v>
      </c>
      <c r="N817" s="8">
        <v>1313</v>
      </c>
    </row>
    <row r="818" spans="1:14" x14ac:dyDescent="0.25">
      <c r="A818" s="9">
        <v>43149</v>
      </c>
      <c r="B818" s="10">
        <v>0</v>
      </c>
      <c r="C818" s="8">
        <v>67473</v>
      </c>
      <c r="D818" s="8">
        <v>65800</v>
      </c>
      <c r="E818" s="8">
        <v>66100</v>
      </c>
      <c r="F818" s="8">
        <v>384</v>
      </c>
      <c r="G818" s="8">
        <v>46</v>
      </c>
      <c r="H818" s="8">
        <v>7485</v>
      </c>
      <c r="I818" s="8">
        <v>52034</v>
      </c>
      <c r="J818" s="8">
        <v>1169</v>
      </c>
      <c r="K818" s="8">
        <v>-2</v>
      </c>
      <c r="L818" s="8">
        <v>9888</v>
      </c>
      <c r="M818" s="8">
        <v>-29</v>
      </c>
      <c r="N818" s="8">
        <v>1314</v>
      </c>
    </row>
    <row r="819" spans="1:14" x14ac:dyDescent="0.25">
      <c r="A819" s="9">
        <v>43149</v>
      </c>
      <c r="B819" s="10">
        <v>2.0833333333333332E-2</v>
      </c>
      <c r="C819" s="8">
        <v>65983</v>
      </c>
      <c r="D819" s="8">
        <v>63900</v>
      </c>
      <c r="E819" s="8">
        <v>64700</v>
      </c>
      <c r="F819" s="8">
        <v>384</v>
      </c>
      <c r="G819" s="8">
        <v>46</v>
      </c>
      <c r="H819" s="8">
        <v>6577</v>
      </c>
      <c r="I819" s="8">
        <v>52177</v>
      </c>
      <c r="J819" s="8">
        <v>1141</v>
      </c>
      <c r="K819" s="8">
        <v>-1</v>
      </c>
      <c r="L819" s="8">
        <v>9522</v>
      </c>
      <c r="M819" s="8">
        <v>-31</v>
      </c>
      <c r="N819" s="8">
        <v>1311</v>
      </c>
    </row>
    <row r="820" spans="1:14" x14ac:dyDescent="0.25">
      <c r="A820" s="9">
        <v>43149</v>
      </c>
      <c r="B820" s="10">
        <v>4.1666666666666664E-2</v>
      </c>
      <c r="C820" s="8">
        <v>63410</v>
      </c>
      <c r="D820" s="8">
        <v>61700</v>
      </c>
      <c r="E820" s="8">
        <v>62500</v>
      </c>
      <c r="F820" s="8">
        <v>384</v>
      </c>
      <c r="G820" s="8">
        <v>47</v>
      </c>
      <c r="H820" s="8">
        <v>6075</v>
      </c>
      <c r="I820" s="8">
        <v>51656</v>
      </c>
      <c r="J820" s="8">
        <v>1176</v>
      </c>
      <c r="K820" s="8">
        <v>-2</v>
      </c>
      <c r="L820" s="8">
        <v>8875</v>
      </c>
      <c r="M820" s="8">
        <v>-1140</v>
      </c>
      <c r="N820" s="8">
        <v>1315</v>
      </c>
    </row>
    <row r="821" spans="1:14" x14ac:dyDescent="0.25">
      <c r="A821" s="9">
        <v>43149</v>
      </c>
      <c r="B821" s="10">
        <v>6.25E-2</v>
      </c>
      <c r="C821" s="8">
        <v>63066</v>
      </c>
      <c r="D821" s="8">
        <v>62400</v>
      </c>
      <c r="E821" s="8">
        <v>63300</v>
      </c>
      <c r="F821" s="8">
        <v>382</v>
      </c>
      <c r="G821" s="8">
        <v>47</v>
      </c>
      <c r="H821" s="8">
        <v>5614</v>
      </c>
      <c r="I821" s="8">
        <v>51957</v>
      </c>
      <c r="J821" s="8">
        <v>1274</v>
      </c>
      <c r="K821" s="8">
        <v>-2</v>
      </c>
      <c r="L821" s="8">
        <v>8707</v>
      </c>
      <c r="M821" s="8">
        <v>-1148</v>
      </c>
      <c r="N821" s="8">
        <v>1303</v>
      </c>
    </row>
    <row r="822" spans="1:14" x14ac:dyDescent="0.25">
      <c r="A822" s="9">
        <v>43149</v>
      </c>
      <c r="B822" s="10">
        <v>8.3333333333333329E-2</v>
      </c>
      <c r="C822" s="8">
        <v>62507</v>
      </c>
      <c r="D822" s="8">
        <v>61800</v>
      </c>
      <c r="E822" s="8">
        <v>62700</v>
      </c>
      <c r="F822" s="8">
        <v>382</v>
      </c>
      <c r="G822" s="8">
        <v>47</v>
      </c>
      <c r="H822" s="8">
        <v>5504</v>
      </c>
      <c r="I822" s="8">
        <v>51687</v>
      </c>
      <c r="J822" s="8">
        <v>1271</v>
      </c>
      <c r="K822" s="8">
        <v>-2</v>
      </c>
      <c r="L822" s="8">
        <v>8517</v>
      </c>
      <c r="M822" s="8">
        <v>-1323</v>
      </c>
      <c r="N822" s="8">
        <v>1306</v>
      </c>
    </row>
    <row r="823" spans="1:14" x14ac:dyDescent="0.25">
      <c r="A823" s="9">
        <v>43149</v>
      </c>
      <c r="B823" s="10">
        <v>0.10416666666666667</v>
      </c>
      <c r="C823" s="8">
        <v>61961</v>
      </c>
      <c r="D823" s="8">
        <v>60200</v>
      </c>
      <c r="E823" s="8">
        <v>60800</v>
      </c>
      <c r="F823" s="8">
        <v>383</v>
      </c>
      <c r="G823" s="8">
        <v>46</v>
      </c>
      <c r="H823" s="8">
        <v>5265</v>
      </c>
      <c r="I823" s="8">
        <v>52004</v>
      </c>
      <c r="J823" s="8">
        <v>1278</v>
      </c>
      <c r="K823" s="8">
        <v>-1</v>
      </c>
      <c r="L823" s="8">
        <v>8562</v>
      </c>
      <c r="M823" s="8">
        <v>-2209</v>
      </c>
      <c r="N823" s="8">
        <v>1309</v>
      </c>
    </row>
    <row r="824" spans="1:14" x14ac:dyDescent="0.25">
      <c r="A824" s="9">
        <v>43149</v>
      </c>
      <c r="B824" s="10">
        <v>0.125</v>
      </c>
      <c r="C824" s="8">
        <v>60086</v>
      </c>
      <c r="D824" s="8">
        <v>58300</v>
      </c>
      <c r="E824" s="8">
        <v>58900</v>
      </c>
      <c r="F824" s="8">
        <v>382</v>
      </c>
      <c r="G824" s="8">
        <v>46</v>
      </c>
      <c r="H824" s="8">
        <v>5249</v>
      </c>
      <c r="I824" s="8">
        <v>50613</v>
      </c>
      <c r="J824" s="8">
        <v>1353</v>
      </c>
      <c r="K824" s="8">
        <v>-2</v>
      </c>
      <c r="L824" s="8">
        <v>8363</v>
      </c>
      <c r="M824" s="8">
        <v>-2346</v>
      </c>
      <c r="N824" s="8">
        <v>1306</v>
      </c>
    </row>
    <row r="825" spans="1:14" x14ac:dyDescent="0.25">
      <c r="A825" s="9">
        <v>43149</v>
      </c>
      <c r="B825" s="10">
        <v>0.14583333333333334</v>
      </c>
      <c r="C825" s="8">
        <v>58828</v>
      </c>
      <c r="D825" s="8">
        <v>57300</v>
      </c>
      <c r="E825" s="8">
        <v>57700</v>
      </c>
      <c r="F825" s="8">
        <v>380</v>
      </c>
      <c r="G825" s="8">
        <v>45</v>
      </c>
      <c r="H825" s="8">
        <v>5217</v>
      </c>
      <c r="I825" s="8">
        <v>50096</v>
      </c>
      <c r="J825" s="8">
        <v>1468</v>
      </c>
      <c r="K825" s="8">
        <v>-2</v>
      </c>
      <c r="L825" s="8">
        <v>8509</v>
      </c>
      <c r="M825" s="8">
        <v>-2507</v>
      </c>
      <c r="N825" s="8">
        <v>1302</v>
      </c>
    </row>
    <row r="826" spans="1:14" x14ac:dyDescent="0.25">
      <c r="A826" s="9">
        <v>43149</v>
      </c>
      <c r="B826" s="10">
        <v>0.16666666666666666</v>
      </c>
      <c r="C826" s="8">
        <v>57651</v>
      </c>
      <c r="D826" s="8">
        <v>56100</v>
      </c>
      <c r="E826" s="8">
        <v>56700</v>
      </c>
      <c r="F826" s="8">
        <v>379</v>
      </c>
      <c r="G826" s="8">
        <v>45</v>
      </c>
      <c r="H826" s="8">
        <v>5111</v>
      </c>
      <c r="I826" s="8">
        <v>50120</v>
      </c>
      <c r="J826" s="8">
        <v>1593</v>
      </c>
      <c r="K826" s="8">
        <v>-1</v>
      </c>
      <c r="L826" s="8">
        <v>7661</v>
      </c>
      <c r="M826" s="8">
        <v>-2834</v>
      </c>
      <c r="N826" s="8">
        <v>1298</v>
      </c>
    </row>
    <row r="827" spans="1:14" x14ac:dyDescent="0.25">
      <c r="A827" s="9">
        <v>43149</v>
      </c>
      <c r="B827" s="10">
        <v>0.1875</v>
      </c>
      <c r="C827" s="8">
        <v>57096</v>
      </c>
      <c r="D827" s="8">
        <v>55600</v>
      </c>
      <c r="E827" s="8">
        <v>56100</v>
      </c>
      <c r="F827" s="8">
        <v>380</v>
      </c>
      <c r="G827" s="8">
        <v>46</v>
      </c>
      <c r="H827" s="8">
        <v>4489</v>
      </c>
      <c r="I827" s="8">
        <v>50369</v>
      </c>
      <c r="J827" s="8">
        <v>1731</v>
      </c>
      <c r="K827" s="8">
        <v>-2</v>
      </c>
      <c r="L827" s="8">
        <v>7570</v>
      </c>
      <c r="M827" s="8">
        <v>-2834</v>
      </c>
      <c r="N827" s="8">
        <v>1294</v>
      </c>
    </row>
    <row r="828" spans="1:14" x14ac:dyDescent="0.25">
      <c r="A828" s="9">
        <v>43149</v>
      </c>
      <c r="B828" s="10">
        <v>0.20833333333333334</v>
      </c>
      <c r="C828" s="8">
        <v>56790</v>
      </c>
      <c r="D828" s="8">
        <v>55400</v>
      </c>
      <c r="E828" s="8">
        <v>55600</v>
      </c>
      <c r="F828" s="8">
        <v>378</v>
      </c>
      <c r="G828" s="8">
        <v>46</v>
      </c>
      <c r="H828" s="8">
        <v>4458</v>
      </c>
      <c r="I828" s="8">
        <v>50630</v>
      </c>
      <c r="J828" s="8">
        <v>1752</v>
      </c>
      <c r="K828" s="8">
        <v>-2</v>
      </c>
      <c r="L828" s="8">
        <v>7405</v>
      </c>
      <c r="M828" s="8">
        <v>-3187</v>
      </c>
      <c r="N828" s="8">
        <v>1296</v>
      </c>
    </row>
    <row r="829" spans="1:14" x14ac:dyDescent="0.25">
      <c r="A829" s="9">
        <v>43149</v>
      </c>
      <c r="B829" s="10">
        <v>0.22916666666666666</v>
      </c>
      <c r="C829" s="8">
        <v>57278</v>
      </c>
      <c r="D829" s="8">
        <v>55900</v>
      </c>
      <c r="E829" s="8">
        <v>56300</v>
      </c>
      <c r="F829" s="8">
        <v>379</v>
      </c>
      <c r="G829" s="8">
        <v>45</v>
      </c>
      <c r="H829" s="8">
        <v>4515</v>
      </c>
      <c r="I829" s="8">
        <v>50916</v>
      </c>
      <c r="J829" s="8">
        <v>1797</v>
      </c>
      <c r="K829" s="8">
        <v>-2</v>
      </c>
      <c r="L829" s="8">
        <v>7624</v>
      </c>
      <c r="M829" s="8">
        <v>-3405</v>
      </c>
      <c r="N829" s="8">
        <v>1297</v>
      </c>
    </row>
    <row r="830" spans="1:14" x14ac:dyDescent="0.25">
      <c r="A830" s="9">
        <v>43149</v>
      </c>
      <c r="B830" s="10">
        <v>0.25</v>
      </c>
      <c r="C830" s="8">
        <v>57546</v>
      </c>
      <c r="D830" s="8">
        <v>56100</v>
      </c>
      <c r="E830" s="8">
        <v>56600</v>
      </c>
      <c r="F830" s="8">
        <v>380</v>
      </c>
      <c r="G830" s="8">
        <v>46</v>
      </c>
      <c r="H830" s="8">
        <v>4480</v>
      </c>
      <c r="I830" s="8">
        <v>51398</v>
      </c>
      <c r="J830" s="8">
        <v>1904</v>
      </c>
      <c r="K830" s="8">
        <v>-2</v>
      </c>
      <c r="L830" s="8">
        <v>7667</v>
      </c>
      <c r="M830" s="8">
        <v>-3403</v>
      </c>
      <c r="N830" s="8">
        <v>1299</v>
      </c>
    </row>
    <row r="831" spans="1:14" x14ac:dyDescent="0.25">
      <c r="A831" s="9">
        <v>43149</v>
      </c>
      <c r="B831" s="10">
        <v>0.27083333333333331</v>
      </c>
      <c r="C831" s="8">
        <v>58587</v>
      </c>
      <c r="D831" s="8">
        <v>56600</v>
      </c>
      <c r="E831" s="8">
        <v>57600</v>
      </c>
      <c r="F831" s="8">
        <v>380</v>
      </c>
      <c r="G831" s="8">
        <v>45</v>
      </c>
      <c r="H831" s="8">
        <v>5276</v>
      </c>
      <c r="I831" s="8">
        <v>51469</v>
      </c>
      <c r="J831" s="8">
        <v>1971</v>
      </c>
      <c r="K831" s="8">
        <v>-2</v>
      </c>
      <c r="L831" s="8">
        <v>7799</v>
      </c>
      <c r="M831" s="8">
        <v>-3371</v>
      </c>
      <c r="N831" s="8">
        <v>1309</v>
      </c>
    </row>
    <row r="832" spans="1:14" x14ac:dyDescent="0.25">
      <c r="A832" s="9">
        <v>43149</v>
      </c>
      <c r="B832" s="10">
        <v>0.29166666666666669</v>
      </c>
      <c r="C832" s="8">
        <v>58958</v>
      </c>
      <c r="D832" s="8">
        <v>57200</v>
      </c>
      <c r="E832" s="8">
        <v>58200</v>
      </c>
      <c r="F832" s="8">
        <v>380</v>
      </c>
      <c r="G832" s="8">
        <v>45</v>
      </c>
      <c r="H832" s="8">
        <v>5291</v>
      </c>
      <c r="I832" s="8">
        <v>51375</v>
      </c>
      <c r="J832" s="8">
        <v>2155</v>
      </c>
      <c r="K832" s="8">
        <v>-2</v>
      </c>
      <c r="L832" s="8">
        <v>7897</v>
      </c>
      <c r="M832" s="8">
        <v>-3236</v>
      </c>
      <c r="N832" s="8">
        <v>1313</v>
      </c>
    </row>
    <row r="833" spans="1:14" x14ac:dyDescent="0.25">
      <c r="A833" s="9">
        <v>43149</v>
      </c>
      <c r="B833" s="10">
        <v>0.3125</v>
      </c>
      <c r="C833" s="8">
        <v>59670</v>
      </c>
      <c r="D833" s="8">
        <v>57700</v>
      </c>
      <c r="E833" s="8">
        <v>58700</v>
      </c>
      <c r="F833" s="8">
        <v>380</v>
      </c>
      <c r="G833" s="8">
        <v>44</v>
      </c>
      <c r="H833" s="8">
        <v>5304</v>
      </c>
      <c r="I833" s="8">
        <v>51792</v>
      </c>
      <c r="J833" s="8">
        <v>2294</v>
      </c>
      <c r="K833" s="8">
        <v>-1</v>
      </c>
      <c r="L833" s="8">
        <v>7821</v>
      </c>
      <c r="M833" s="8">
        <v>-2714</v>
      </c>
      <c r="N833" s="8">
        <v>1313</v>
      </c>
    </row>
    <row r="834" spans="1:14" x14ac:dyDescent="0.25">
      <c r="A834" s="9">
        <v>43149</v>
      </c>
      <c r="B834" s="10">
        <v>0.33333333333333331</v>
      </c>
      <c r="C834" s="8">
        <v>59753</v>
      </c>
      <c r="D834" s="8">
        <v>57500</v>
      </c>
      <c r="E834" s="8">
        <v>58800</v>
      </c>
      <c r="F834" s="8">
        <v>380</v>
      </c>
      <c r="G834" s="8">
        <v>45</v>
      </c>
      <c r="H834" s="8">
        <v>5241</v>
      </c>
      <c r="I834" s="8">
        <v>52256</v>
      </c>
      <c r="J834" s="8">
        <v>2362</v>
      </c>
      <c r="K834" s="8">
        <v>26</v>
      </c>
      <c r="L834" s="8">
        <v>7781</v>
      </c>
      <c r="M834" s="8">
        <v>-2706</v>
      </c>
      <c r="N834" s="8">
        <v>1310</v>
      </c>
    </row>
    <row r="835" spans="1:14" x14ac:dyDescent="0.25">
      <c r="A835" s="9">
        <v>43149</v>
      </c>
      <c r="B835" s="10">
        <v>0.35416666666666669</v>
      </c>
      <c r="C835" s="8">
        <v>60963</v>
      </c>
      <c r="D835" s="8">
        <v>58900</v>
      </c>
      <c r="E835" s="8">
        <v>60400</v>
      </c>
      <c r="F835" s="8">
        <v>380</v>
      </c>
      <c r="G835" s="8">
        <v>44</v>
      </c>
      <c r="H835" s="8">
        <v>5322</v>
      </c>
      <c r="I835" s="8">
        <v>52452</v>
      </c>
      <c r="J835" s="8">
        <v>2394</v>
      </c>
      <c r="K835" s="8">
        <v>276</v>
      </c>
      <c r="L835" s="8">
        <v>8219</v>
      </c>
      <c r="M835" s="8">
        <v>-2462</v>
      </c>
      <c r="N835" s="8">
        <v>1308</v>
      </c>
    </row>
    <row r="836" spans="1:14" x14ac:dyDescent="0.25">
      <c r="A836" s="9">
        <v>43149</v>
      </c>
      <c r="B836" s="10">
        <v>0.375</v>
      </c>
      <c r="C836" s="8">
        <v>62296</v>
      </c>
      <c r="D836" s="8">
        <v>60600</v>
      </c>
      <c r="E836" s="8">
        <v>61400</v>
      </c>
      <c r="F836" s="8">
        <v>379</v>
      </c>
      <c r="G836" s="8">
        <v>39</v>
      </c>
      <c r="H836" s="8">
        <v>5330</v>
      </c>
      <c r="I836" s="8">
        <v>52364</v>
      </c>
      <c r="J836" s="8">
        <v>2452</v>
      </c>
      <c r="K836" s="8">
        <v>734</v>
      </c>
      <c r="L836" s="8">
        <v>8254</v>
      </c>
      <c r="M836" s="8">
        <v>-1216</v>
      </c>
      <c r="N836" s="8">
        <v>1311</v>
      </c>
    </row>
    <row r="837" spans="1:14" x14ac:dyDescent="0.25">
      <c r="A837" s="9">
        <v>43149</v>
      </c>
      <c r="B837" s="10">
        <v>0.39583333333333331</v>
      </c>
      <c r="C837" s="8">
        <v>63701</v>
      </c>
      <c r="D837" s="8">
        <v>62100</v>
      </c>
      <c r="E837" s="8">
        <v>62800</v>
      </c>
      <c r="F837" s="8">
        <v>379</v>
      </c>
      <c r="G837" s="8">
        <v>38</v>
      </c>
      <c r="H837" s="8">
        <v>5271</v>
      </c>
      <c r="I837" s="8">
        <v>52484</v>
      </c>
      <c r="J837" s="8">
        <v>2421</v>
      </c>
      <c r="K837" s="8">
        <v>1244</v>
      </c>
      <c r="L837" s="8">
        <v>8329</v>
      </c>
      <c r="M837" s="8">
        <v>-282</v>
      </c>
      <c r="N837" s="8">
        <v>1303</v>
      </c>
    </row>
    <row r="838" spans="1:14" x14ac:dyDescent="0.25">
      <c r="A838" s="9">
        <v>43149</v>
      </c>
      <c r="B838" s="10">
        <v>0.41666666666666669</v>
      </c>
      <c r="C838" s="8">
        <v>64602</v>
      </c>
      <c r="D838" s="8">
        <v>63300</v>
      </c>
      <c r="E838" s="8">
        <v>64000</v>
      </c>
      <c r="F838" s="8">
        <v>380</v>
      </c>
      <c r="G838" s="8">
        <v>38</v>
      </c>
      <c r="H838" s="8">
        <v>5278</v>
      </c>
      <c r="I838" s="8">
        <v>52501</v>
      </c>
      <c r="J838" s="8">
        <v>2283</v>
      </c>
      <c r="K838" s="8">
        <v>1698</v>
      </c>
      <c r="L838" s="8">
        <v>8482</v>
      </c>
      <c r="M838" s="8">
        <v>-308</v>
      </c>
      <c r="N838" s="8">
        <v>1309</v>
      </c>
    </row>
    <row r="839" spans="1:14" x14ac:dyDescent="0.25">
      <c r="A839" s="9">
        <v>43149</v>
      </c>
      <c r="B839" s="10">
        <v>0.4375</v>
      </c>
      <c r="C839" s="8">
        <v>65261</v>
      </c>
      <c r="D839" s="8">
        <v>64100</v>
      </c>
      <c r="E839" s="8">
        <v>64500</v>
      </c>
      <c r="F839" s="8">
        <v>380</v>
      </c>
      <c r="G839" s="8">
        <v>38</v>
      </c>
      <c r="H839" s="8">
        <v>5244</v>
      </c>
      <c r="I839" s="8">
        <v>52677</v>
      </c>
      <c r="J839" s="8">
        <v>2124</v>
      </c>
      <c r="K839" s="8">
        <v>2034</v>
      </c>
      <c r="L839" s="8">
        <v>8795</v>
      </c>
      <c r="M839" s="8">
        <v>-318</v>
      </c>
      <c r="N839" s="8">
        <v>1317</v>
      </c>
    </row>
    <row r="840" spans="1:14" x14ac:dyDescent="0.25">
      <c r="A840" s="9">
        <v>43149</v>
      </c>
      <c r="B840" s="10">
        <v>0.45833333333333331</v>
      </c>
      <c r="C840" s="8">
        <v>65650</v>
      </c>
      <c r="D840" s="8">
        <v>64400</v>
      </c>
      <c r="E840" s="8">
        <v>64800</v>
      </c>
      <c r="F840" s="8">
        <v>382</v>
      </c>
      <c r="G840" s="8">
        <v>41</v>
      </c>
      <c r="H840" s="8">
        <v>5233</v>
      </c>
      <c r="I840" s="8">
        <v>52713</v>
      </c>
      <c r="J840" s="8">
        <v>1960</v>
      </c>
      <c r="K840" s="8">
        <v>2343</v>
      </c>
      <c r="L840" s="8">
        <v>8790</v>
      </c>
      <c r="M840" s="8">
        <v>-279</v>
      </c>
      <c r="N840" s="8">
        <v>1320</v>
      </c>
    </row>
    <row r="841" spans="1:14" x14ac:dyDescent="0.25">
      <c r="A841" s="9">
        <v>43149</v>
      </c>
      <c r="B841" s="10">
        <v>0.47916666666666669</v>
      </c>
      <c r="C841" s="8">
        <v>65947</v>
      </c>
      <c r="D841" s="8">
        <v>64600</v>
      </c>
      <c r="E841" s="8">
        <v>65100</v>
      </c>
      <c r="F841" s="8">
        <v>380</v>
      </c>
      <c r="G841" s="8">
        <v>40</v>
      </c>
      <c r="H841" s="8">
        <v>5196</v>
      </c>
      <c r="I841" s="8">
        <v>52629</v>
      </c>
      <c r="J841" s="8">
        <v>1860</v>
      </c>
      <c r="K841" s="8">
        <v>2568</v>
      </c>
      <c r="L841" s="8">
        <v>8729</v>
      </c>
      <c r="M841" s="8">
        <v>-281</v>
      </c>
      <c r="N841" s="8">
        <v>1324</v>
      </c>
    </row>
    <row r="842" spans="1:14" x14ac:dyDescent="0.25">
      <c r="A842" s="9">
        <v>43149</v>
      </c>
      <c r="B842" s="10">
        <v>0.5</v>
      </c>
      <c r="C842" s="8">
        <v>66475</v>
      </c>
      <c r="D842" s="8">
        <v>65700</v>
      </c>
      <c r="E842" s="8">
        <v>66000</v>
      </c>
      <c r="F842" s="8">
        <v>381</v>
      </c>
      <c r="G842" s="8">
        <v>41</v>
      </c>
      <c r="H842" s="8">
        <v>5219</v>
      </c>
      <c r="I842" s="8">
        <v>52673</v>
      </c>
      <c r="J842" s="8">
        <v>1788</v>
      </c>
      <c r="K842" s="8">
        <v>2616</v>
      </c>
      <c r="L842" s="8">
        <v>8805</v>
      </c>
      <c r="M842" s="8">
        <v>-80</v>
      </c>
      <c r="N842" s="8">
        <v>1325</v>
      </c>
    </row>
    <row r="843" spans="1:14" x14ac:dyDescent="0.25">
      <c r="A843" s="9">
        <v>43149</v>
      </c>
      <c r="B843" s="10">
        <v>0.52083333333333337</v>
      </c>
      <c r="C843" s="8">
        <v>66714</v>
      </c>
      <c r="D843" s="8">
        <v>64800</v>
      </c>
      <c r="E843" s="8">
        <v>65500</v>
      </c>
      <c r="F843" s="8">
        <v>380</v>
      </c>
      <c r="G843" s="8">
        <v>40</v>
      </c>
      <c r="H843" s="8">
        <v>5234</v>
      </c>
      <c r="I843" s="8">
        <v>52309</v>
      </c>
      <c r="J843" s="8">
        <v>1812</v>
      </c>
      <c r="K843" s="8">
        <v>2658</v>
      </c>
      <c r="L843" s="8">
        <v>9188</v>
      </c>
      <c r="M843" s="8">
        <v>-80</v>
      </c>
      <c r="N843" s="8">
        <v>1328</v>
      </c>
    </row>
    <row r="844" spans="1:14" x14ac:dyDescent="0.25">
      <c r="A844" s="9">
        <v>43149</v>
      </c>
      <c r="B844" s="10">
        <v>0.54166666666666663</v>
      </c>
      <c r="C844" s="8">
        <v>66888</v>
      </c>
      <c r="D844" s="8">
        <v>66000</v>
      </c>
      <c r="E844" s="8">
        <v>66700</v>
      </c>
      <c r="F844" s="8">
        <v>380</v>
      </c>
      <c r="G844" s="8">
        <v>40</v>
      </c>
      <c r="H844" s="8">
        <v>5259</v>
      </c>
      <c r="I844" s="8">
        <v>52375</v>
      </c>
      <c r="J844" s="8">
        <v>1889</v>
      </c>
      <c r="K844" s="8">
        <v>2622</v>
      </c>
      <c r="L844" s="8">
        <v>9318</v>
      </c>
      <c r="M844" s="8">
        <v>-81</v>
      </c>
      <c r="N844" s="8">
        <v>1333</v>
      </c>
    </row>
    <row r="845" spans="1:14" x14ac:dyDescent="0.25">
      <c r="A845" s="9">
        <v>43149</v>
      </c>
      <c r="B845" s="10">
        <v>0.5625</v>
      </c>
      <c r="C845" s="8">
        <v>64721</v>
      </c>
      <c r="D845" s="8">
        <v>62200</v>
      </c>
      <c r="E845" s="8">
        <v>63200</v>
      </c>
      <c r="F845" s="8">
        <v>380</v>
      </c>
      <c r="G845" s="8">
        <v>40</v>
      </c>
      <c r="H845" s="8">
        <v>5298</v>
      </c>
      <c r="I845" s="8">
        <v>52399</v>
      </c>
      <c r="J845" s="8">
        <v>1915</v>
      </c>
      <c r="K845" s="8">
        <v>2545</v>
      </c>
      <c r="L845" s="8">
        <v>9150</v>
      </c>
      <c r="M845" s="8">
        <v>-1019</v>
      </c>
      <c r="N845" s="8">
        <v>1328</v>
      </c>
    </row>
    <row r="846" spans="1:14" x14ac:dyDescent="0.25">
      <c r="A846" s="9">
        <v>43149</v>
      </c>
      <c r="B846" s="10">
        <v>0.58333333333333337</v>
      </c>
      <c r="C846" s="8">
        <v>62846</v>
      </c>
      <c r="D846" s="8">
        <v>60300</v>
      </c>
      <c r="E846" s="8">
        <v>61800</v>
      </c>
      <c r="F846" s="8">
        <v>379</v>
      </c>
      <c r="G846" s="8">
        <v>41</v>
      </c>
      <c r="H846" s="8">
        <v>5282</v>
      </c>
      <c r="I846" s="8">
        <v>52499</v>
      </c>
      <c r="J846" s="8">
        <v>1867</v>
      </c>
      <c r="K846" s="8">
        <v>2434</v>
      </c>
      <c r="L846" s="8">
        <v>8429</v>
      </c>
      <c r="M846" s="8">
        <v>-2459</v>
      </c>
      <c r="N846" s="8">
        <v>1323</v>
      </c>
    </row>
    <row r="847" spans="1:14" x14ac:dyDescent="0.25">
      <c r="A847" s="9">
        <v>43149</v>
      </c>
      <c r="B847" s="10">
        <v>0.60416666666666663</v>
      </c>
      <c r="C847" s="8">
        <v>61677</v>
      </c>
      <c r="D847" s="8">
        <v>59000</v>
      </c>
      <c r="E847" s="8">
        <v>60400</v>
      </c>
      <c r="F847" s="8">
        <v>378</v>
      </c>
      <c r="G847" s="8">
        <v>39</v>
      </c>
      <c r="H847" s="8">
        <v>4365</v>
      </c>
      <c r="I847" s="8">
        <v>52396</v>
      </c>
      <c r="J847" s="8">
        <v>1857</v>
      </c>
      <c r="K847" s="8">
        <v>2242</v>
      </c>
      <c r="L847" s="8">
        <v>8325</v>
      </c>
      <c r="M847" s="8">
        <v>-2458</v>
      </c>
      <c r="N847" s="8">
        <v>1321</v>
      </c>
    </row>
    <row r="848" spans="1:14" x14ac:dyDescent="0.25">
      <c r="A848" s="9">
        <v>43149</v>
      </c>
      <c r="B848" s="10">
        <v>0.625</v>
      </c>
      <c r="C848" s="8">
        <v>59816</v>
      </c>
      <c r="D848" s="8">
        <v>57600</v>
      </c>
      <c r="E848" s="8">
        <v>58800</v>
      </c>
      <c r="F848" s="8">
        <v>378</v>
      </c>
      <c r="G848" s="8">
        <v>40</v>
      </c>
      <c r="H848" s="8">
        <v>4226</v>
      </c>
      <c r="I848" s="8">
        <v>52014</v>
      </c>
      <c r="J848" s="8">
        <v>1824</v>
      </c>
      <c r="K848" s="8">
        <v>1995</v>
      </c>
      <c r="L848" s="8">
        <v>7952</v>
      </c>
      <c r="M848" s="8">
        <v>-2773</v>
      </c>
      <c r="N848" s="8">
        <v>1319</v>
      </c>
    </row>
    <row r="849" spans="1:14" x14ac:dyDescent="0.25">
      <c r="A849" s="9">
        <v>43149</v>
      </c>
      <c r="B849" s="10">
        <v>0.64583333333333337</v>
      </c>
      <c r="C849" s="8">
        <v>59288</v>
      </c>
      <c r="D849" s="8">
        <v>56800</v>
      </c>
      <c r="E849" s="8">
        <v>58300</v>
      </c>
      <c r="F849" s="8">
        <v>377</v>
      </c>
      <c r="G849" s="8">
        <v>40</v>
      </c>
      <c r="H849" s="8">
        <v>4361</v>
      </c>
      <c r="I849" s="8">
        <v>52382</v>
      </c>
      <c r="J849" s="8">
        <v>1812</v>
      </c>
      <c r="K849" s="8">
        <v>1636</v>
      </c>
      <c r="L849" s="8">
        <v>8199</v>
      </c>
      <c r="M849" s="8">
        <v>-2773</v>
      </c>
      <c r="N849" s="8">
        <v>1320</v>
      </c>
    </row>
    <row r="850" spans="1:14" x14ac:dyDescent="0.25">
      <c r="A850" s="9">
        <v>43149</v>
      </c>
      <c r="B850" s="10">
        <v>0.66666666666666663</v>
      </c>
      <c r="C850" s="8">
        <v>58517</v>
      </c>
      <c r="D850" s="8">
        <v>56000</v>
      </c>
      <c r="E850" s="8">
        <v>57200</v>
      </c>
      <c r="F850" s="8">
        <v>377</v>
      </c>
      <c r="G850" s="8">
        <v>39</v>
      </c>
      <c r="H850" s="8">
        <v>4357</v>
      </c>
      <c r="I850" s="8">
        <v>52032</v>
      </c>
      <c r="J850" s="8">
        <v>1781</v>
      </c>
      <c r="K850" s="8">
        <v>1300</v>
      </c>
      <c r="L850" s="8">
        <v>8133</v>
      </c>
      <c r="M850" s="8">
        <v>-2196</v>
      </c>
      <c r="N850" s="8">
        <v>1315</v>
      </c>
    </row>
    <row r="851" spans="1:14" x14ac:dyDescent="0.25">
      <c r="A851" s="9">
        <v>43149</v>
      </c>
      <c r="B851" s="10">
        <v>0.6875</v>
      </c>
      <c r="C851" s="8">
        <v>58179</v>
      </c>
      <c r="D851" s="8">
        <v>55900</v>
      </c>
      <c r="E851" s="8">
        <v>57200</v>
      </c>
      <c r="F851" s="8">
        <v>378</v>
      </c>
      <c r="G851" s="8">
        <v>35</v>
      </c>
      <c r="H851" s="8">
        <v>4824</v>
      </c>
      <c r="I851" s="8">
        <v>52233</v>
      </c>
      <c r="J851" s="8">
        <v>1810</v>
      </c>
      <c r="K851" s="8">
        <v>910</v>
      </c>
      <c r="L851" s="8">
        <v>8143</v>
      </c>
      <c r="M851" s="8">
        <v>-2194</v>
      </c>
      <c r="N851" s="8">
        <v>1318</v>
      </c>
    </row>
    <row r="852" spans="1:14" x14ac:dyDescent="0.25">
      <c r="A852" s="9">
        <v>43149</v>
      </c>
      <c r="B852" s="10">
        <v>0.70833333333333337</v>
      </c>
      <c r="C852" s="8">
        <v>58207</v>
      </c>
      <c r="D852" s="8">
        <v>56100</v>
      </c>
      <c r="E852" s="8">
        <v>57300</v>
      </c>
      <c r="F852" s="8">
        <v>380</v>
      </c>
      <c r="G852" s="8">
        <v>34</v>
      </c>
      <c r="H852" s="8">
        <v>4994</v>
      </c>
      <c r="I852" s="8">
        <v>52499</v>
      </c>
      <c r="J852" s="8">
        <v>1760</v>
      </c>
      <c r="K852" s="8">
        <v>560</v>
      </c>
      <c r="L852" s="8">
        <v>8454</v>
      </c>
      <c r="M852" s="8">
        <v>-2191</v>
      </c>
      <c r="N852" s="8">
        <v>1304</v>
      </c>
    </row>
    <row r="853" spans="1:14" x14ac:dyDescent="0.25">
      <c r="A853" s="9">
        <v>43149</v>
      </c>
      <c r="B853" s="10">
        <v>0.72916666666666663</v>
      </c>
      <c r="C853" s="8">
        <v>58984</v>
      </c>
      <c r="D853" s="8">
        <v>57400</v>
      </c>
      <c r="E853" s="8">
        <v>58600</v>
      </c>
      <c r="F853" s="8">
        <v>380</v>
      </c>
      <c r="G853" s="8">
        <v>34</v>
      </c>
      <c r="H853" s="8">
        <v>5467</v>
      </c>
      <c r="I853" s="8">
        <v>52504</v>
      </c>
      <c r="J853" s="8">
        <v>1752</v>
      </c>
      <c r="K853" s="8">
        <v>262</v>
      </c>
      <c r="L853" s="8">
        <v>8798</v>
      </c>
      <c r="M853" s="8">
        <v>-1711</v>
      </c>
      <c r="N853" s="8">
        <v>1300</v>
      </c>
    </row>
    <row r="854" spans="1:14" x14ac:dyDescent="0.25">
      <c r="A854" s="9">
        <v>43149</v>
      </c>
      <c r="B854" s="10">
        <v>0.75</v>
      </c>
      <c r="C854" s="8">
        <v>60926</v>
      </c>
      <c r="D854" s="8">
        <v>60000</v>
      </c>
      <c r="E854" s="8">
        <v>61100</v>
      </c>
      <c r="F854" s="8">
        <v>380</v>
      </c>
      <c r="G854" s="8">
        <v>33</v>
      </c>
      <c r="H854" s="8">
        <v>5622</v>
      </c>
      <c r="I854" s="8">
        <v>52639</v>
      </c>
      <c r="J854" s="8">
        <v>1850</v>
      </c>
      <c r="K854" s="8">
        <v>48</v>
      </c>
      <c r="L854" s="8">
        <v>9429</v>
      </c>
      <c r="M854" s="8">
        <v>-406</v>
      </c>
      <c r="N854" s="8">
        <v>1300</v>
      </c>
    </row>
    <row r="855" spans="1:14" x14ac:dyDescent="0.25">
      <c r="A855" s="9">
        <v>43149</v>
      </c>
      <c r="B855" s="10">
        <v>0.77083333333333337</v>
      </c>
      <c r="C855" s="8">
        <v>64550</v>
      </c>
      <c r="D855" s="8">
        <v>64200</v>
      </c>
      <c r="E855" s="8">
        <v>65200</v>
      </c>
      <c r="F855" s="8">
        <v>381</v>
      </c>
      <c r="G855" s="8">
        <v>30</v>
      </c>
      <c r="H855" s="8">
        <v>5685</v>
      </c>
      <c r="I855" s="8">
        <v>52812</v>
      </c>
      <c r="J855" s="8">
        <v>2076</v>
      </c>
      <c r="K855" s="8">
        <v>24</v>
      </c>
      <c r="L855" s="8">
        <v>10203</v>
      </c>
      <c r="M855" s="8">
        <v>-80</v>
      </c>
      <c r="N855" s="8">
        <v>1307</v>
      </c>
    </row>
    <row r="856" spans="1:14" x14ac:dyDescent="0.25">
      <c r="A856" s="9">
        <v>43149</v>
      </c>
      <c r="B856" s="10">
        <v>0.79166666666666663</v>
      </c>
      <c r="C856" s="8">
        <v>68625</v>
      </c>
      <c r="D856" s="8">
        <v>67400</v>
      </c>
      <c r="E856" s="8">
        <v>68400</v>
      </c>
      <c r="F856" s="8">
        <v>381</v>
      </c>
      <c r="G856" s="8">
        <v>28</v>
      </c>
      <c r="H856" s="8">
        <v>5815</v>
      </c>
      <c r="I856" s="8">
        <v>52950</v>
      </c>
      <c r="J856" s="8">
        <v>2326</v>
      </c>
      <c r="K856" s="8">
        <v>12</v>
      </c>
      <c r="L856" s="8">
        <v>13067</v>
      </c>
      <c r="M856" s="8">
        <v>-30</v>
      </c>
      <c r="N856" s="8">
        <v>1298</v>
      </c>
    </row>
    <row r="857" spans="1:14" x14ac:dyDescent="0.25">
      <c r="A857" s="9">
        <v>43149</v>
      </c>
      <c r="B857" s="10">
        <v>0.8125</v>
      </c>
      <c r="C857" s="8">
        <v>69565</v>
      </c>
      <c r="D857" s="8">
        <v>68000</v>
      </c>
      <c r="E857" s="8">
        <v>68900</v>
      </c>
      <c r="F857" s="8">
        <v>383</v>
      </c>
      <c r="G857" s="8">
        <v>27</v>
      </c>
      <c r="H857" s="8">
        <v>5702</v>
      </c>
      <c r="I857" s="8">
        <v>52882</v>
      </c>
      <c r="J857" s="8">
        <v>2406</v>
      </c>
      <c r="K857" s="8">
        <v>-2</v>
      </c>
      <c r="L857" s="8">
        <v>13408</v>
      </c>
      <c r="M857" s="8">
        <v>-28</v>
      </c>
      <c r="N857" s="8">
        <v>1290</v>
      </c>
    </row>
    <row r="858" spans="1:14" x14ac:dyDescent="0.25">
      <c r="A858" s="9">
        <v>43149</v>
      </c>
      <c r="B858" s="10">
        <v>0.83333333333333337</v>
      </c>
      <c r="C858" s="8">
        <v>69031</v>
      </c>
      <c r="D858" s="8">
        <v>67100</v>
      </c>
      <c r="E858" s="8">
        <v>67900</v>
      </c>
      <c r="F858" s="8">
        <v>381</v>
      </c>
      <c r="G858" s="8">
        <v>25</v>
      </c>
      <c r="H858" s="8">
        <v>5540</v>
      </c>
      <c r="I858" s="8">
        <v>52770</v>
      </c>
      <c r="J858" s="8">
        <v>2469</v>
      </c>
      <c r="K858" s="8">
        <v>-2</v>
      </c>
      <c r="L858" s="8">
        <v>13726</v>
      </c>
      <c r="M858" s="8">
        <v>-29</v>
      </c>
      <c r="N858" s="8">
        <v>1291</v>
      </c>
    </row>
    <row r="859" spans="1:14" x14ac:dyDescent="0.25">
      <c r="A859" s="9">
        <v>43149</v>
      </c>
      <c r="B859" s="10">
        <v>0.85416666666666663</v>
      </c>
      <c r="C859" s="8">
        <v>67722</v>
      </c>
      <c r="D859" s="8">
        <v>65800</v>
      </c>
      <c r="E859" s="8">
        <v>66500</v>
      </c>
      <c r="F859" s="8">
        <v>381</v>
      </c>
      <c r="G859" s="8">
        <v>25</v>
      </c>
      <c r="H859" s="8">
        <v>5519</v>
      </c>
      <c r="I859" s="8">
        <v>52777</v>
      </c>
      <c r="J859" s="8">
        <v>2458</v>
      </c>
      <c r="K859" s="8">
        <v>-2</v>
      </c>
      <c r="L859" s="8">
        <v>12933</v>
      </c>
      <c r="M859" s="8">
        <v>-28</v>
      </c>
      <c r="N859" s="8">
        <v>1295</v>
      </c>
    </row>
    <row r="860" spans="1:14" x14ac:dyDescent="0.25">
      <c r="A860" s="9">
        <v>43149</v>
      </c>
      <c r="B860" s="10">
        <v>0.875</v>
      </c>
      <c r="C860" s="8">
        <v>66613</v>
      </c>
      <c r="D860" s="8">
        <v>65100</v>
      </c>
      <c r="E860" s="8">
        <v>65700</v>
      </c>
      <c r="F860" s="8">
        <v>382</v>
      </c>
      <c r="G860" s="8">
        <v>25</v>
      </c>
      <c r="H860" s="8">
        <v>5460</v>
      </c>
      <c r="I860" s="8">
        <v>52089</v>
      </c>
      <c r="J860" s="8">
        <v>2412</v>
      </c>
      <c r="K860" s="8">
        <v>29</v>
      </c>
      <c r="L860" s="8">
        <v>12721</v>
      </c>
      <c r="M860" s="8">
        <v>-28</v>
      </c>
      <c r="N860" s="8">
        <v>1302</v>
      </c>
    </row>
    <row r="861" spans="1:14" x14ac:dyDescent="0.25">
      <c r="A861" s="9">
        <v>43149</v>
      </c>
      <c r="B861" s="10">
        <v>0.89583333333333337</v>
      </c>
      <c r="C861" s="8">
        <v>65308</v>
      </c>
      <c r="D861" s="8">
        <v>63700</v>
      </c>
      <c r="E861" s="8">
        <v>64100</v>
      </c>
      <c r="F861" s="8">
        <v>382</v>
      </c>
      <c r="G861" s="8">
        <v>24</v>
      </c>
      <c r="H861" s="8">
        <v>5633</v>
      </c>
      <c r="I861" s="8">
        <v>52441</v>
      </c>
      <c r="J861" s="8">
        <v>2308</v>
      </c>
      <c r="K861" s="8">
        <v>-2</v>
      </c>
      <c r="L861" s="8">
        <v>9874</v>
      </c>
      <c r="M861" s="8">
        <v>-28</v>
      </c>
      <c r="N861" s="8">
        <v>1300</v>
      </c>
    </row>
    <row r="862" spans="1:14" x14ac:dyDescent="0.25">
      <c r="A862" s="9">
        <v>43149</v>
      </c>
      <c r="B862" s="10">
        <v>0.91666666666666663</v>
      </c>
      <c r="C862" s="8">
        <v>64264</v>
      </c>
      <c r="D862" s="8">
        <v>62800</v>
      </c>
      <c r="E862" s="8">
        <v>63100</v>
      </c>
      <c r="F862" s="8">
        <v>383</v>
      </c>
      <c r="G862" s="8">
        <v>23</v>
      </c>
      <c r="H862" s="8">
        <v>5570</v>
      </c>
      <c r="I862" s="8">
        <v>52300</v>
      </c>
      <c r="J862" s="8">
        <v>2191</v>
      </c>
      <c r="K862" s="8">
        <v>6</v>
      </c>
      <c r="L862" s="8">
        <v>9326</v>
      </c>
      <c r="M862" s="8">
        <v>-28</v>
      </c>
      <c r="N862" s="8">
        <v>1304</v>
      </c>
    </row>
    <row r="863" spans="1:14" x14ac:dyDescent="0.25">
      <c r="A863" s="9">
        <v>43149</v>
      </c>
      <c r="B863" s="10">
        <v>0.9375</v>
      </c>
      <c r="C863" s="8">
        <v>64804</v>
      </c>
      <c r="D863" s="8">
        <v>64100</v>
      </c>
      <c r="E863" s="8">
        <v>64300</v>
      </c>
      <c r="F863" s="8">
        <v>383</v>
      </c>
      <c r="G863" s="8">
        <v>23</v>
      </c>
      <c r="H863" s="8">
        <v>5626</v>
      </c>
      <c r="I863" s="8">
        <v>52364</v>
      </c>
      <c r="J863" s="8">
        <v>2058</v>
      </c>
      <c r="K863" s="8">
        <v>11</v>
      </c>
      <c r="L863" s="8">
        <v>9365</v>
      </c>
      <c r="M863" s="8">
        <v>-28</v>
      </c>
      <c r="N863" s="8">
        <v>1307</v>
      </c>
    </row>
    <row r="864" spans="1:14" x14ac:dyDescent="0.25">
      <c r="A864" s="9">
        <v>43149</v>
      </c>
      <c r="B864" s="10">
        <v>0.95833333333333337</v>
      </c>
      <c r="C864" s="8">
        <v>67543</v>
      </c>
      <c r="D864" s="8">
        <v>67100</v>
      </c>
      <c r="E864" s="8">
        <v>67200</v>
      </c>
      <c r="F864" s="8">
        <v>381</v>
      </c>
      <c r="G864" s="8">
        <v>20</v>
      </c>
      <c r="H864" s="8">
        <v>5745</v>
      </c>
      <c r="I864" s="8">
        <v>52528</v>
      </c>
      <c r="J864" s="8">
        <v>1993</v>
      </c>
      <c r="K864" s="8">
        <v>28</v>
      </c>
      <c r="L864" s="8">
        <v>11246</v>
      </c>
      <c r="M864" s="8">
        <v>-28</v>
      </c>
      <c r="N864" s="8">
        <v>1304</v>
      </c>
    </row>
    <row r="865" spans="1:14" x14ac:dyDescent="0.25">
      <c r="A865" s="9">
        <v>43149</v>
      </c>
      <c r="B865" s="10">
        <v>0.97916666666666663</v>
      </c>
      <c r="C865" s="8">
        <v>66977</v>
      </c>
      <c r="D865" s="8">
        <v>67200</v>
      </c>
      <c r="E865" s="8">
        <v>67200</v>
      </c>
      <c r="F865" s="8">
        <v>382</v>
      </c>
      <c r="G865" s="8">
        <v>18</v>
      </c>
      <c r="H865" s="8">
        <v>5631</v>
      </c>
      <c r="I865" s="8">
        <v>52438</v>
      </c>
      <c r="J865" s="8">
        <v>1962</v>
      </c>
      <c r="K865" s="8">
        <v>14</v>
      </c>
      <c r="L865" s="8">
        <v>10556</v>
      </c>
      <c r="M865" s="8">
        <v>-28</v>
      </c>
      <c r="N865" s="8">
        <v>1293</v>
      </c>
    </row>
    <row r="866" spans="1:14" x14ac:dyDescent="0.25">
      <c r="A866" s="9">
        <v>43150</v>
      </c>
      <c r="B866" s="10">
        <v>0</v>
      </c>
      <c r="C866" s="8">
        <v>67143</v>
      </c>
      <c r="D866" s="8">
        <v>65800</v>
      </c>
      <c r="E866" s="8">
        <v>65800</v>
      </c>
      <c r="F866" s="8">
        <v>383</v>
      </c>
      <c r="G866" s="8">
        <v>16</v>
      </c>
      <c r="H866" s="8">
        <v>5689</v>
      </c>
      <c r="I866" s="8">
        <v>52458</v>
      </c>
      <c r="J866" s="8">
        <v>1824</v>
      </c>
      <c r="K866" s="8">
        <v>-2</v>
      </c>
      <c r="L866" s="8">
        <v>10622</v>
      </c>
      <c r="M866" s="8">
        <v>-29</v>
      </c>
      <c r="N866" s="8">
        <v>1295</v>
      </c>
    </row>
    <row r="867" spans="1:14" x14ac:dyDescent="0.25">
      <c r="A867" s="9">
        <v>43150</v>
      </c>
      <c r="B867" s="10">
        <v>2.0833333333333332E-2</v>
      </c>
      <c r="C867" s="8">
        <v>65897</v>
      </c>
      <c r="D867" s="8">
        <v>64100</v>
      </c>
      <c r="E867" s="8">
        <v>64600</v>
      </c>
      <c r="F867" s="8">
        <v>383</v>
      </c>
      <c r="G867" s="8">
        <v>11</v>
      </c>
      <c r="H867" s="8">
        <v>5716</v>
      </c>
      <c r="I867" s="8">
        <v>52577</v>
      </c>
      <c r="J867" s="8">
        <v>1681</v>
      </c>
      <c r="K867" s="8">
        <v>13</v>
      </c>
      <c r="L867" s="8">
        <v>9601</v>
      </c>
      <c r="M867" s="8">
        <v>-31</v>
      </c>
      <c r="N867" s="8">
        <v>1290</v>
      </c>
    </row>
    <row r="868" spans="1:14" x14ac:dyDescent="0.25">
      <c r="A868" s="9">
        <v>43150</v>
      </c>
      <c r="B868" s="10">
        <v>4.1666666666666664E-2</v>
      </c>
      <c r="C868" s="8">
        <v>63395</v>
      </c>
      <c r="D868" s="8">
        <v>62100</v>
      </c>
      <c r="E868" s="8">
        <v>62300</v>
      </c>
      <c r="F868" s="8">
        <v>383</v>
      </c>
      <c r="G868" s="8">
        <v>9</v>
      </c>
      <c r="H868" s="8">
        <v>5555</v>
      </c>
      <c r="I868" s="8">
        <v>52203</v>
      </c>
      <c r="J868" s="8">
        <v>1558</v>
      </c>
      <c r="K868" s="8">
        <v>-2</v>
      </c>
      <c r="L868" s="8">
        <v>8560</v>
      </c>
      <c r="M868" s="8">
        <v>-715</v>
      </c>
      <c r="N868" s="8">
        <v>1288</v>
      </c>
    </row>
    <row r="869" spans="1:14" x14ac:dyDescent="0.25">
      <c r="A869" s="9">
        <v>43150</v>
      </c>
      <c r="B869" s="10">
        <v>6.25E-2</v>
      </c>
      <c r="C869" s="8">
        <v>63153</v>
      </c>
      <c r="D869" s="8">
        <v>62900</v>
      </c>
      <c r="E869" s="8">
        <v>63100</v>
      </c>
      <c r="F869" s="8">
        <v>380</v>
      </c>
      <c r="G869" s="8">
        <v>118</v>
      </c>
      <c r="H869" s="8">
        <v>5558</v>
      </c>
      <c r="I869" s="8">
        <v>52025</v>
      </c>
      <c r="J869" s="8">
        <v>1421</v>
      </c>
      <c r="K869" s="8">
        <v>12</v>
      </c>
      <c r="L869" s="8">
        <v>8456</v>
      </c>
      <c r="M869" s="8">
        <v>-855</v>
      </c>
      <c r="N869" s="8">
        <v>1290</v>
      </c>
    </row>
    <row r="870" spans="1:14" x14ac:dyDescent="0.25">
      <c r="A870" s="9">
        <v>43150</v>
      </c>
      <c r="B870" s="10">
        <v>8.3333333333333329E-2</v>
      </c>
      <c r="C870" s="8">
        <v>62840</v>
      </c>
      <c r="D870" s="8">
        <v>63000</v>
      </c>
      <c r="E870" s="8">
        <v>62700</v>
      </c>
      <c r="F870" s="8">
        <v>380</v>
      </c>
      <c r="G870" s="8">
        <v>163</v>
      </c>
      <c r="H870" s="8">
        <v>5537</v>
      </c>
      <c r="I870" s="8">
        <v>51969</v>
      </c>
      <c r="J870" s="8">
        <v>1317</v>
      </c>
      <c r="K870" s="8">
        <v>-1</v>
      </c>
      <c r="L870" s="8">
        <v>8424</v>
      </c>
      <c r="M870" s="8">
        <v>-1092</v>
      </c>
      <c r="N870" s="8">
        <v>1287</v>
      </c>
    </row>
    <row r="871" spans="1:14" x14ac:dyDescent="0.25">
      <c r="A871" s="9">
        <v>43150</v>
      </c>
      <c r="B871" s="10">
        <v>0.10416666666666667</v>
      </c>
      <c r="C871" s="8">
        <v>62436</v>
      </c>
      <c r="D871" s="8">
        <v>61500</v>
      </c>
      <c r="E871" s="8">
        <v>61100</v>
      </c>
      <c r="F871" s="8">
        <v>379</v>
      </c>
      <c r="G871" s="8">
        <v>220</v>
      </c>
      <c r="H871" s="8">
        <v>5587</v>
      </c>
      <c r="I871" s="8">
        <v>52217</v>
      </c>
      <c r="J871" s="8">
        <v>1273</v>
      </c>
      <c r="K871" s="8">
        <v>12</v>
      </c>
      <c r="L871" s="8">
        <v>8589</v>
      </c>
      <c r="M871" s="8">
        <v>-1887</v>
      </c>
      <c r="N871" s="8">
        <v>1278</v>
      </c>
    </row>
    <row r="872" spans="1:14" x14ac:dyDescent="0.25">
      <c r="A872" s="9">
        <v>43150</v>
      </c>
      <c r="B872" s="10">
        <v>0.125</v>
      </c>
      <c r="C872" s="8">
        <v>60742</v>
      </c>
      <c r="D872" s="8">
        <v>59800</v>
      </c>
      <c r="E872" s="8">
        <v>59700</v>
      </c>
      <c r="F872" s="8">
        <v>378</v>
      </c>
      <c r="G872" s="8">
        <v>254</v>
      </c>
      <c r="H872" s="8">
        <v>5487</v>
      </c>
      <c r="I872" s="8">
        <v>52023</v>
      </c>
      <c r="J872" s="8">
        <v>1182</v>
      </c>
      <c r="K872" s="8">
        <v>13</v>
      </c>
      <c r="L872" s="8">
        <v>7636</v>
      </c>
      <c r="M872" s="8">
        <v>-2192</v>
      </c>
      <c r="N872" s="8">
        <v>1277</v>
      </c>
    </row>
    <row r="873" spans="1:14" x14ac:dyDescent="0.25">
      <c r="A873" s="9">
        <v>43150</v>
      </c>
      <c r="B873" s="10">
        <v>0.14583333333333334</v>
      </c>
      <c r="C873" s="8">
        <v>59919</v>
      </c>
      <c r="D873" s="8">
        <v>59000</v>
      </c>
      <c r="E873" s="8">
        <v>59000</v>
      </c>
      <c r="F873" s="8">
        <v>378</v>
      </c>
      <c r="G873" s="8">
        <v>284</v>
      </c>
      <c r="H873" s="8">
        <v>5785</v>
      </c>
      <c r="I873" s="8">
        <v>52159</v>
      </c>
      <c r="J873" s="8">
        <v>1101</v>
      </c>
      <c r="K873" s="8">
        <v>-2</v>
      </c>
      <c r="L873" s="8">
        <v>7758</v>
      </c>
      <c r="M873" s="8">
        <v>-2883</v>
      </c>
      <c r="N873" s="8">
        <v>1284</v>
      </c>
    </row>
    <row r="874" spans="1:14" x14ac:dyDescent="0.25">
      <c r="A874" s="9">
        <v>43150</v>
      </c>
      <c r="B874" s="10">
        <v>0.16666666666666666</v>
      </c>
      <c r="C874" s="8">
        <v>58985</v>
      </c>
      <c r="D874" s="8">
        <v>58200</v>
      </c>
      <c r="E874" s="8">
        <v>58000</v>
      </c>
      <c r="F874" s="8">
        <v>384</v>
      </c>
      <c r="G874" s="8">
        <v>310</v>
      </c>
      <c r="H874" s="8">
        <v>5764</v>
      </c>
      <c r="I874" s="8">
        <v>51718</v>
      </c>
      <c r="J874" s="8">
        <v>1064</v>
      </c>
      <c r="K874" s="8">
        <v>13</v>
      </c>
      <c r="L874" s="8">
        <v>7537</v>
      </c>
      <c r="M874" s="8">
        <v>-2981</v>
      </c>
      <c r="N874" s="8">
        <v>1280</v>
      </c>
    </row>
    <row r="875" spans="1:14" x14ac:dyDescent="0.25">
      <c r="A875" s="9">
        <v>43150</v>
      </c>
      <c r="B875" s="10">
        <v>0.1875</v>
      </c>
      <c r="C875" s="8">
        <v>59097</v>
      </c>
      <c r="D875" s="8">
        <v>58200</v>
      </c>
      <c r="E875" s="8">
        <v>58300</v>
      </c>
      <c r="F875" s="8">
        <v>378</v>
      </c>
      <c r="G875" s="8">
        <v>650</v>
      </c>
      <c r="H875" s="8">
        <v>5892</v>
      </c>
      <c r="I875" s="8">
        <v>51474</v>
      </c>
      <c r="J875" s="8">
        <v>1039</v>
      </c>
      <c r="K875" s="8">
        <v>-2</v>
      </c>
      <c r="L875" s="8">
        <v>7447</v>
      </c>
      <c r="M875" s="8">
        <v>-2974</v>
      </c>
      <c r="N875" s="8">
        <v>1283</v>
      </c>
    </row>
    <row r="876" spans="1:14" x14ac:dyDescent="0.25">
      <c r="A876" s="9">
        <v>43150</v>
      </c>
      <c r="B876" s="10">
        <v>0.20833333333333334</v>
      </c>
      <c r="C876" s="8">
        <v>59667</v>
      </c>
      <c r="D876" s="8">
        <v>59400</v>
      </c>
      <c r="E876" s="8">
        <v>59200</v>
      </c>
      <c r="F876" s="8">
        <v>379</v>
      </c>
      <c r="G876" s="8">
        <v>777</v>
      </c>
      <c r="H876" s="8">
        <v>6187</v>
      </c>
      <c r="I876" s="8">
        <v>51816</v>
      </c>
      <c r="J876" s="8">
        <v>983</v>
      </c>
      <c r="K876" s="8">
        <v>24</v>
      </c>
      <c r="L876" s="8">
        <v>7569</v>
      </c>
      <c r="M876" s="8">
        <v>-2900</v>
      </c>
      <c r="N876" s="8">
        <v>1282</v>
      </c>
    </row>
    <row r="877" spans="1:14" x14ac:dyDescent="0.25">
      <c r="A877" s="9">
        <v>43150</v>
      </c>
      <c r="B877" s="10">
        <v>0.22916666666666666</v>
      </c>
      <c r="C877" s="8">
        <v>61987</v>
      </c>
      <c r="D877" s="8">
        <v>61500</v>
      </c>
      <c r="E877" s="8">
        <v>61300</v>
      </c>
      <c r="F877" s="8">
        <v>378</v>
      </c>
      <c r="G877" s="8">
        <v>1032</v>
      </c>
      <c r="H877" s="8">
        <v>6505</v>
      </c>
      <c r="I877" s="8">
        <v>51520</v>
      </c>
      <c r="J877" s="8">
        <v>952</v>
      </c>
      <c r="K877" s="8">
        <v>-1</v>
      </c>
      <c r="L877" s="8">
        <v>7606</v>
      </c>
      <c r="M877" s="8">
        <v>-2003</v>
      </c>
      <c r="N877" s="8">
        <v>1269</v>
      </c>
    </row>
    <row r="878" spans="1:14" x14ac:dyDescent="0.25">
      <c r="A878" s="9">
        <v>43150</v>
      </c>
      <c r="B878" s="10">
        <v>0.25</v>
      </c>
      <c r="C878" s="8">
        <v>63859</v>
      </c>
      <c r="D878" s="8">
        <v>64200</v>
      </c>
      <c r="E878" s="8">
        <v>63500</v>
      </c>
      <c r="F878" s="8">
        <v>382</v>
      </c>
      <c r="G878" s="8">
        <v>1211</v>
      </c>
      <c r="H878" s="8">
        <v>7252</v>
      </c>
      <c r="I878" s="8">
        <v>52206</v>
      </c>
      <c r="J878" s="8">
        <v>951</v>
      </c>
      <c r="K878" s="8">
        <v>-2</v>
      </c>
      <c r="L878" s="8">
        <v>7881</v>
      </c>
      <c r="M878" s="8">
        <v>-1372</v>
      </c>
      <c r="N878" s="8">
        <v>1276</v>
      </c>
    </row>
    <row r="879" spans="1:14" x14ac:dyDescent="0.25">
      <c r="A879" s="9">
        <v>43150</v>
      </c>
      <c r="B879" s="10">
        <v>0.27083333333333331</v>
      </c>
      <c r="C879" s="8">
        <v>67871</v>
      </c>
      <c r="D879" s="8">
        <v>68200</v>
      </c>
      <c r="E879" s="8">
        <v>67600</v>
      </c>
      <c r="F879" s="8">
        <v>382</v>
      </c>
      <c r="G879" s="8">
        <v>1273</v>
      </c>
      <c r="H879" s="8">
        <v>7894</v>
      </c>
      <c r="I879" s="8">
        <v>52443</v>
      </c>
      <c r="J879" s="8">
        <v>911</v>
      </c>
      <c r="K879" s="8">
        <v>29</v>
      </c>
      <c r="L879" s="8">
        <v>9249</v>
      </c>
      <c r="M879" s="8">
        <v>-30</v>
      </c>
      <c r="N879" s="8">
        <v>1267</v>
      </c>
    </row>
    <row r="880" spans="1:14" x14ac:dyDescent="0.25">
      <c r="A880" s="9">
        <v>43150</v>
      </c>
      <c r="B880" s="10">
        <v>0.29166666666666669</v>
      </c>
      <c r="C880" s="8">
        <v>70964</v>
      </c>
      <c r="D880" s="8">
        <v>71900</v>
      </c>
      <c r="E880" s="8">
        <v>70400</v>
      </c>
      <c r="F880" s="8">
        <v>383</v>
      </c>
      <c r="G880" s="8">
        <v>1460</v>
      </c>
      <c r="H880" s="8">
        <v>8354</v>
      </c>
      <c r="I880" s="8">
        <v>52778</v>
      </c>
      <c r="J880" s="8">
        <v>904</v>
      </c>
      <c r="K880" s="8">
        <v>-2</v>
      </c>
      <c r="L880" s="8">
        <v>11861</v>
      </c>
      <c r="M880" s="8">
        <v>-28</v>
      </c>
      <c r="N880" s="8">
        <v>1272</v>
      </c>
    </row>
    <row r="881" spans="1:14" x14ac:dyDescent="0.25">
      <c r="A881" s="9">
        <v>43150</v>
      </c>
      <c r="B881" s="10">
        <v>0.3125</v>
      </c>
      <c r="C881" s="8">
        <v>74007</v>
      </c>
      <c r="D881" s="8">
        <v>74300</v>
      </c>
      <c r="E881" s="8">
        <v>73100</v>
      </c>
      <c r="F881" s="8">
        <v>383</v>
      </c>
      <c r="G881" s="8">
        <v>1698</v>
      </c>
      <c r="H881" s="8">
        <v>8918</v>
      </c>
      <c r="I881" s="8">
        <v>52755</v>
      </c>
      <c r="J881" s="8">
        <v>926</v>
      </c>
      <c r="K881" s="8">
        <v>6</v>
      </c>
      <c r="L881" s="8">
        <v>13080</v>
      </c>
      <c r="M881" s="8">
        <v>-29</v>
      </c>
      <c r="N881" s="8">
        <v>1268</v>
      </c>
    </row>
    <row r="882" spans="1:14" x14ac:dyDescent="0.25">
      <c r="A882" s="9">
        <v>43150</v>
      </c>
      <c r="B882" s="10">
        <v>0.33333333333333331</v>
      </c>
      <c r="C882" s="8">
        <v>74858</v>
      </c>
      <c r="D882" s="8">
        <v>75300</v>
      </c>
      <c r="E882" s="8">
        <v>74200</v>
      </c>
      <c r="F882" s="8">
        <v>385</v>
      </c>
      <c r="G882" s="8">
        <v>1776</v>
      </c>
      <c r="H882" s="8">
        <v>8979</v>
      </c>
      <c r="I882" s="8">
        <v>52822</v>
      </c>
      <c r="J882" s="8">
        <v>914</v>
      </c>
      <c r="K882" s="8">
        <v>31</v>
      </c>
      <c r="L882" s="8">
        <v>13612</v>
      </c>
      <c r="M882" s="8">
        <v>-29</v>
      </c>
      <c r="N882" s="8">
        <v>1273</v>
      </c>
    </row>
    <row r="883" spans="1:14" x14ac:dyDescent="0.25">
      <c r="A883" s="9">
        <v>43150</v>
      </c>
      <c r="B883" s="10">
        <v>0.35416666666666669</v>
      </c>
      <c r="C883" s="8">
        <v>75893</v>
      </c>
      <c r="D883" s="8">
        <v>76000</v>
      </c>
      <c r="E883" s="8">
        <v>75300</v>
      </c>
      <c r="F883" s="8">
        <v>393</v>
      </c>
      <c r="G883" s="8">
        <v>1765</v>
      </c>
      <c r="H883" s="8">
        <v>8978</v>
      </c>
      <c r="I883" s="8">
        <v>52803</v>
      </c>
      <c r="J883" s="8">
        <v>887</v>
      </c>
      <c r="K883" s="8">
        <v>207</v>
      </c>
      <c r="L883" s="8">
        <v>13445</v>
      </c>
      <c r="M883" s="8">
        <v>-29</v>
      </c>
      <c r="N883" s="8">
        <v>1280</v>
      </c>
    </row>
    <row r="884" spans="1:14" x14ac:dyDescent="0.25">
      <c r="A884" s="9">
        <v>43150</v>
      </c>
      <c r="B884" s="10">
        <v>0.375</v>
      </c>
      <c r="C884" s="8">
        <v>76809</v>
      </c>
      <c r="D884" s="8">
        <v>76400</v>
      </c>
      <c r="E884" s="8">
        <v>76300</v>
      </c>
      <c r="F884" s="8">
        <v>399</v>
      </c>
      <c r="G884" s="8">
        <v>1780</v>
      </c>
      <c r="H884" s="8">
        <v>9050</v>
      </c>
      <c r="I884" s="8">
        <v>52571</v>
      </c>
      <c r="J884" s="8">
        <v>857</v>
      </c>
      <c r="K884" s="8">
        <v>555</v>
      </c>
      <c r="L884" s="8">
        <v>14263</v>
      </c>
      <c r="M884" s="8">
        <v>-29</v>
      </c>
      <c r="N884" s="8">
        <v>1273</v>
      </c>
    </row>
    <row r="885" spans="1:14" x14ac:dyDescent="0.25">
      <c r="A885" s="9">
        <v>43150</v>
      </c>
      <c r="B885" s="10">
        <v>0.39583333333333331</v>
      </c>
      <c r="C885" s="8">
        <v>77462</v>
      </c>
      <c r="D885" s="8">
        <v>76800</v>
      </c>
      <c r="E885" s="8">
        <v>77100</v>
      </c>
      <c r="F885" s="8">
        <v>396</v>
      </c>
      <c r="G885" s="8">
        <v>1703</v>
      </c>
      <c r="H885" s="8">
        <v>9046</v>
      </c>
      <c r="I885" s="8">
        <v>52438</v>
      </c>
      <c r="J885" s="8">
        <v>799</v>
      </c>
      <c r="K885" s="8">
        <v>975</v>
      </c>
      <c r="L885" s="8">
        <v>15556</v>
      </c>
      <c r="M885" s="8">
        <v>-29</v>
      </c>
      <c r="N885" s="8">
        <v>1250</v>
      </c>
    </row>
    <row r="886" spans="1:14" x14ac:dyDescent="0.25">
      <c r="A886" s="9">
        <v>43150</v>
      </c>
      <c r="B886" s="10">
        <v>0.41666666666666669</v>
      </c>
      <c r="C886" s="8">
        <v>77580</v>
      </c>
      <c r="D886" s="8">
        <v>76600</v>
      </c>
      <c r="E886" s="8">
        <v>76800</v>
      </c>
      <c r="F886" s="8">
        <v>396</v>
      </c>
      <c r="G886" s="8">
        <v>1605</v>
      </c>
      <c r="H886" s="8">
        <v>9014</v>
      </c>
      <c r="I886" s="8">
        <v>51917</v>
      </c>
      <c r="J886" s="8">
        <v>743</v>
      </c>
      <c r="K886" s="8">
        <v>1417</v>
      </c>
      <c r="L886" s="8">
        <v>15617</v>
      </c>
      <c r="M886" s="8">
        <v>-29</v>
      </c>
      <c r="N886" s="8">
        <v>1235</v>
      </c>
    </row>
    <row r="887" spans="1:14" x14ac:dyDescent="0.25">
      <c r="A887" s="9">
        <v>43150</v>
      </c>
      <c r="B887" s="10">
        <v>0.4375</v>
      </c>
      <c r="C887" s="8">
        <v>77468</v>
      </c>
      <c r="D887" s="8">
        <v>76000</v>
      </c>
      <c r="E887" s="8">
        <v>76800</v>
      </c>
      <c r="F887" s="8">
        <v>396</v>
      </c>
      <c r="G887" s="8">
        <v>1641</v>
      </c>
      <c r="H887" s="8">
        <v>9028</v>
      </c>
      <c r="I887" s="8">
        <v>51206</v>
      </c>
      <c r="J887" s="8">
        <v>669</v>
      </c>
      <c r="K887" s="8">
        <v>1803</v>
      </c>
      <c r="L887" s="8">
        <v>15887</v>
      </c>
      <c r="M887" s="8">
        <v>-29</v>
      </c>
      <c r="N887" s="8">
        <v>1240</v>
      </c>
    </row>
    <row r="888" spans="1:14" x14ac:dyDescent="0.25">
      <c r="A888" s="9">
        <v>43150</v>
      </c>
      <c r="B888" s="10">
        <v>0.45833333333333331</v>
      </c>
      <c r="C888" s="8">
        <v>77391</v>
      </c>
      <c r="D888" s="8">
        <v>75800</v>
      </c>
      <c r="E888" s="8">
        <v>76400</v>
      </c>
      <c r="F888" s="8">
        <v>394</v>
      </c>
      <c r="G888" s="8">
        <v>1645</v>
      </c>
      <c r="H888" s="8">
        <v>9073</v>
      </c>
      <c r="I888" s="8">
        <v>50926</v>
      </c>
      <c r="J888" s="8">
        <v>573</v>
      </c>
      <c r="K888" s="8">
        <v>2042</v>
      </c>
      <c r="L888" s="8">
        <v>15714</v>
      </c>
      <c r="M888" s="8">
        <v>-29</v>
      </c>
      <c r="N888" s="8">
        <v>1231</v>
      </c>
    </row>
    <row r="889" spans="1:14" x14ac:dyDescent="0.25">
      <c r="A889" s="9">
        <v>43150</v>
      </c>
      <c r="B889" s="10">
        <v>0.47916666666666669</v>
      </c>
      <c r="C889" s="8">
        <v>77523</v>
      </c>
      <c r="D889" s="8">
        <v>75600</v>
      </c>
      <c r="E889" s="8">
        <v>76700</v>
      </c>
      <c r="F889" s="8">
        <v>394</v>
      </c>
      <c r="G889" s="8">
        <v>1619</v>
      </c>
      <c r="H889" s="8">
        <v>9056</v>
      </c>
      <c r="I889" s="8">
        <v>50831</v>
      </c>
      <c r="J889" s="8">
        <v>517</v>
      </c>
      <c r="K889" s="8">
        <v>2347</v>
      </c>
      <c r="L889" s="8">
        <v>14606</v>
      </c>
      <c r="M889" s="8">
        <v>-29</v>
      </c>
      <c r="N889" s="8">
        <v>1244</v>
      </c>
    </row>
    <row r="890" spans="1:14" x14ac:dyDescent="0.25">
      <c r="A890" s="9">
        <v>43150</v>
      </c>
      <c r="B890" s="10">
        <v>0.5</v>
      </c>
      <c r="C890" s="8">
        <v>77989</v>
      </c>
      <c r="D890" s="8">
        <v>75800</v>
      </c>
      <c r="E890" s="8">
        <v>77100</v>
      </c>
      <c r="F890" s="8">
        <v>393</v>
      </c>
      <c r="G890" s="8">
        <v>1669</v>
      </c>
      <c r="H890" s="8">
        <v>9031</v>
      </c>
      <c r="I890" s="8">
        <v>50851</v>
      </c>
      <c r="J890" s="8">
        <v>503</v>
      </c>
      <c r="K890" s="8">
        <v>2547</v>
      </c>
      <c r="L890" s="8">
        <v>14618</v>
      </c>
      <c r="M890" s="8">
        <v>-30</v>
      </c>
      <c r="N890" s="8">
        <v>1268</v>
      </c>
    </row>
    <row r="891" spans="1:14" x14ac:dyDescent="0.25">
      <c r="A891" s="9">
        <v>43150</v>
      </c>
      <c r="B891" s="10">
        <v>0.52083333333333337</v>
      </c>
      <c r="C891" s="8">
        <v>77160</v>
      </c>
      <c r="D891" s="8">
        <v>75200</v>
      </c>
      <c r="E891" s="8">
        <v>75900</v>
      </c>
      <c r="F891" s="8">
        <v>393</v>
      </c>
      <c r="G891" s="8">
        <v>1540</v>
      </c>
      <c r="H891" s="8">
        <v>8979</v>
      </c>
      <c r="I891" s="8">
        <v>50722</v>
      </c>
      <c r="J891" s="8">
        <v>497</v>
      </c>
      <c r="K891" s="8">
        <v>2643</v>
      </c>
      <c r="L891" s="8">
        <v>13559</v>
      </c>
      <c r="M891" s="8">
        <v>-29</v>
      </c>
      <c r="N891" s="8">
        <v>1275</v>
      </c>
    </row>
    <row r="892" spans="1:14" x14ac:dyDescent="0.25">
      <c r="A892" s="9">
        <v>43150</v>
      </c>
      <c r="B892" s="10">
        <v>0.54166666666666663</v>
      </c>
      <c r="C892" s="8">
        <v>77263</v>
      </c>
      <c r="D892" s="8">
        <v>76200</v>
      </c>
      <c r="E892" s="8">
        <v>77400</v>
      </c>
      <c r="F892" s="8">
        <v>393</v>
      </c>
      <c r="G892" s="8">
        <v>1597</v>
      </c>
      <c r="H892" s="8">
        <v>8945</v>
      </c>
      <c r="I892" s="8">
        <v>50731</v>
      </c>
      <c r="J892" s="8">
        <v>524</v>
      </c>
      <c r="K892" s="8">
        <v>2662</v>
      </c>
      <c r="L892" s="8">
        <v>13580</v>
      </c>
      <c r="M892" s="8">
        <v>-29</v>
      </c>
      <c r="N892" s="8">
        <v>1273</v>
      </c>
    </row>
    <row r="893" spans="1:14" x14ac:dyDescent="0.25">
      <c r="A893" s="9">
        <v>43150</v>
      </c>
      <c r="B893" s="10">
        <v>0.5625</v>
      </c>
      <c r="C893" s="8">
        <v>76159</v>
      </c>
      <c r="D893" s="8">
        <v>73800</v>
      </c>
      <c r="E893" s="8">
        <v>75300</v>
      </c>
      <c r="F893" s="8">
        <v>392</v>
      </c>
      <c r="G893" s="8">
        <v>1656</v>
      </c>
      <c r="H893" s="8">
        <v>8899</v>
      </c>
      <c r="I893" s="8">
        <v>50754</v>
      </c>
      <c r="J893" s="8">
        <v>544</v>
      </c>
      <c r="K893" s="8">
        <v>2601</v>
      </c>
      <c r="L893" s="8">
        <v>13061</v>
      </c>
      <c r="M893" s="8">
        <v>-29</v>
      </c>
      <c r="N893" s="8">
        <v>1277</v>
      </c>
    </row>
    <row r="894" spans="1:14" x14ac:dyDescent="0.25">
      <c r="A894" s="9">
        <v>43150</v>
      </c>
      <c r="B894" s="10">
        <v>0.58333333333333337</v>
      </c>
      <c r="C894" s="8">
        <v>75404</v>
      </c>
      <c r="D894" s="8">
        <v>73200</v>
      </c>
      <c r="E894" s="8">
        <v>74700</v>
      </c>
      <c r="F894" s="8">
        <v>392</v>
      </c>
      <c r="G894" s="8">
        <v>1640</v>
      </c>
      <c r="H894" s="8">
        <v>8885</v>
      </c>
      <c r="I894" s="8">
        <v>50794</v>
      </c>
      <c r="J894" s="8">
        <v>586</v>
      </c>
      <c r="K894" s="8">
        <v>2359</v>
      </c>
      <c r="L894" s="8">
        <v>12377</v>
      </c>
      <c r="M894" s="8">
        <v>-29</v>
      </c>
      <c r="N894" s="8">
        <v>1268</v>
      </c>
    </row>
    <row r="895" spans="1:14" x14ac:dyDescent="0.25">
      <c r="A895" s="9">
        <v>43150</v>
      </c>
      <c r="B895" s="10">
        <v>0.60416666666666663</v>
      </c>
      <c r="C895" s="8">
        <v>74575</v>
      </c>
      <c r="D895" s="8">
        <v>72300</v>
      </c>
      <c r="E895" s="8">
        <v>73500</v>
      </c>
      <c r="F895" s="8">
        <v>392</v>
      </c>
      <c r="G895" s="8">
        <v>1624</v>
      </c>
      <c r="H895" s="8">
        <v>8887</v>
      </c>
      <c r="I895" s="8">
        <v>50791</v>
      </c>
      <c r="J895" s="8">
        <v>647</v>
      </c>
      <c r="K895" s="8">
        <v>2110</v>
      </c>
      <c r="L895" s="8">
        <v>13134</v>
      </c>
      <c r="M895" s="8">
        <v>-29</v>
      </c>
      <c r="N895" s="8">
        <v>1279</v>
      </c>
    </row>
    <row r="896" spans="1:14" x14ac:dyDescent="0.25">
      <c r="A896" s="9">
        <v>43150</v>
      </c>
      <c r="B896" s="10">
        <v>0.625</v>
      </c>
      <c r="C896" s="8">
        <v>73045</v>
      </c>
      <c r="D896" s="8">
        <v>70500</v>
      </c>
      <c r="E896" s="8">
        <v>71900</v>
      </c>
      <c r="F896" s="8">
        <v>395</v>
      </c>
      <c r="G896" s="8">
        <v>1512</v>
      </c>
      <c r="H896" s="8">
        <v>8821</v>
      </c>
      <c r="I896" s="8">
        <v>50785</v>
      </c>
      <c r="J896" s="8">
        <v>708</v>
      </c>
      <c r="K896" s="8">
        <v>1787</v>
      </c>
      <c r="L896" s="8">
        <v>12357</v>
      </c>
      <c r="M896" s="8">
        <v>-29</v>
      </c>
      <c r="N896" s="8">
        <v>1284</v>
      </c>
    </row>
    <row r="897" spans="1:14" x14ac:dyDescent="0.25">
      <c r="A897" s="9">
        <v>43150</v>
      </c>
      <c r="B897" s="10">
        <v>0.64583333333333337</v>
      </c>
      <c r="C897" s="8">
        <v>72378</v>
      </c>
      <c r="D897" s="8">
        <v>69700</v>
      </c>
      <c r="E897" s="8">
        <v>71200</v>
      </c>
      <c r="F897" s="8">
        <v>395</v>
      </c>
      <c r="G897" s="8">
        <v>1711</v>
      </c>
      <c r="H897" s="8">
        <v>8877</v>
      </c>
      <c r="I897" s="8">
        <v>50780</v>
      </c>
      <c r="J897" s="8">
        <v>783</v>
      </c>
      <c r="K897" s="8">
        <v>1528</v>
      </c>
      <c r="L897" s="8">
        <v>12665</v>
      </c>
      <c r="M897" s="8">
        <v>-29</v>
      </c>
      <c r="N897" s="8">
        <v>1274</v>
      </c>
    </row>
    <row r="898" spans="1:14" x14ac:dyDescent="0.25">
      <c r="A898" s="9">
        <v>43150</v>
      </c>
      <c r="B898" s="10">
        <v>0.66666666666666663</v>
      </c>
      <c r="C898" s="8">
        <v>71693</v>
      </c>
      <c r="D898" s="8">
        <v>68900</v>
      </c>
      <c r="E898" s="8">
        <v>70200</v>
      </c>
      <c r="F898" s="8">
        <v>395</v>
      </c>
      <c r="G898" s="8">
        <v>1697</v>
      </c>
      <c r="H898" s="8">
        <v>8861</v>
      </c>
      <c r="I898" s="8">
        <v>50768</v>
      </c>
      <c r="J898" s="8">
        <v>863</v>
      </c>
      <c r="K898" s="8">
        <v>1130</v>
      </c>
      <c r="L898" s="8">
        <v>12496</v>
      </c>
      <c r="M898" s="8">
        <v>-29</v>
      </c>
      <c r="N898" s="8">
        <v>1276</v>
      </c>
    </row>
    <row r="899" spans="1:14" x14ac:dyDescent="0.25">
      <c r="A899" s="9">
        <v>43150</v>
      </c>
      <c r="B899" s="10">
        <v>0.6875</v>
      </c>
      <c r="C899" s="8">
        <v>71302</v>
      </c>
      <c r="D899" s="8">
        <v>68800</v>
      </c>
      <c r="E899" s="8">
        <v>69900</v>
      </c>
      <c r="F899" s="8">
        <v>394</v>
      </c>
      <c r="G899" s="8">
        <v>1703</v>
      </c>
      <c r="H899" s="8">
        <v>8834</v>
      </c>
      <c r="I899" s="8">
        <v>50758</v>
      </c>
      <c r="J899" s="8">
        <v>923</v>
      </c>
      <c r="K899" s="8">
        <v>789</v>
      </c>
      <c r="L899" s="8">
        <v>12234</v>
      </c>
      <c r="M899" s="8">
        <v>-28</v>
      </c>
      <c r="N899" s="8">
        <v>1283</v>
      </c>
    </row>
    <row r="900" spans="1:14" x14ac:dyDescent="0.25">
      <c r="A900" s="9">
        <v>43150</v>
      </c>
      <c r="B900" s="10">
        <v>0.70833333333333337</v>
      </c>
      <c r="C900" s="8">
        <v>71273</v>
      </c>
      <c r="D900" s="8">
        <v>68500</v>
      </c>
      <c r="E900" s="8">
        <v>69700</v>
      </c>
      <c r="F900" s="8">
        <v>395</v>
      </c>
      <c r="G900" s="8">
        <v>1679</v>
      </c>
      <c r="H900" s="8">
        <v>8753</v>
      </c>
      <c r="I900" s="8">
        <v>50757</v>
      </c>
      <c r="J900" s="8">
        <v>968</v>
      </c>
      <c r="K900" s="8">
        <v>467</v>
      </c>
      <c r="L900" s="8">
        <v>13110</v>
      </c>
      <c r="M900" s="8">
        <v>-29</v>
      </c>
      <c r="N900" s="8">
        <v>1291</v>
      </c>
    </row>
    <row r="901" spans="1:14" x14ac:dyDescent="0.25">
      <c r="A901" s="9">
        <v>43150</v>
      </c>
      <c r="B901" s="10">
        <v>0.72916666666666663</v>
      </c>
      <c r="C901" s="8">
        <v>71557</v>
      </c>
      <c r="D901" s="8">
        <v>69400</v>
      </c>
      <c r="E901" s="8">
        <v>70600</v>
      </c>
      <c r="F901" s="8">
        <v>395</v>
      </c>
      <c r="G901" s="8">
        <v>1596</v>
      </c>
      <c r="H901" s="8">
        <v>8667</v>
      </c>
      <c r="I901" s="8">
        <v>50449</v>
      </c>
      <c r="J901" s="8">
        <v>1026</v>
      </c>
      <c r="K901" s="8">
        <v>217</v>
      </c>
      <c r="L901" s="8">
        <v>12680</v>
      </c>
      <c r="M901" s="8">
        <v>-28</v>
      </c>
      <c r="N901" s="8">
        <v>1294</v>
      </c>
    </row>
    <row r="902" spans="1:14" x14ac:dyDescent="0.25">
      <c r="A902" s="9">
        <v>43150</v>
      </c>
      <c r="B902" s="10">
        <v>0.75</v>
      </c>
      <c r="C902" s="8">
        <v>72715</v>
      </c>
      <c r="D902" s="8">
        <v>71500</v>
      </c>
      <c r="E902" s="8">
        <v>72800</v>
      </c>
      <c r="F902" s="8">
        <v>396</v>
      </c>
      <c r="G902" s="8">
        <v>1721</v>
      </c>
      <c r="H902" s="8">
        <v>8825</v>
      </c>
      <c r="I902" s="8">
        <v>50661</v>
      </c>
      <c r="J902" s="8">
        <v>1093</v>
      </c>
      <c r="K902" s="8">
        <v>41</v>
      </c>
      <c r="L902" s="8">
        <v>13765</v>
      </c>
      <c r="M902" s="8">
        <v>-28</v>
      </c>
      <c r="N902" s="8">
        <v>1288</v>
      </c>
    </row>
    <row r="903" spans="1:14" x14ac:dyDescent="0.25">
      <c r="A903" s="9">
        <v>43150</v>
      </c>
      <c r="B903" s="10">
        <v>0.77083333333333337</v>
      </c>
      <c r="C903" s="8">
        <v>75839</v>
      </c>
      <c r="D903" s="8">
        <v>74900</v>
      </c>
      <c r="E903" s="8">
        <v>76200</v>
      </c>
      <c r="F903" s="8">
        <v>398</v>
      </c>
      <c r="G903" s="8">
        <v>1607</v>
      </c>
      <c r="H903" s="8">
        <v>8723</v>
      </c>
      <c r="I903" s="8">
        <v>50412</v>
      </c>
      <c r="J903" s="8">
        <v>1182</v>
      </c>
      <c r="K903" s="8">
        <v>-2</v>
      </c>
      <c r="L903" s="8">
        <v>13565</v>
      </c>
      <c r="M903" s="8">
        <v>-29</v>
      </c>
      <c r="N903" s="8">
        <v>1293</v>
      </c>
    </row>
    <row r="904" spans="1:14" x14ac:dyDescent="0.25">
      <c r="A904" s="9">
        <v>43150</v>
      </c>
      <c r="B904" s="10">
        <v>0.79166666666666663</v>
      </c>
      <c r="C904" s="8">
        <v>79033</v>
      </c>
      <c r="D904" s="8">
        <v>78200</v>
      </c>
      <c r="E904" s="8">
        <v>79500</v>
      </c>
      <c r="F904" s="8">
        <v>398</v>
      </c>
      <c r="G904" s="8">
        <v>1683</v>
      </c>
      <c r="H904" s="8">
        <v>8847</v>
      </c>
      <c r="I904" s="8">
        <v>50645</v>
      </c>
      <c r="J904" s="8">
        <v>1304</v>
      </c>
      <c r="K904" s="8">
        <v>-1</v>
      </c>
      <c r="L904" s="8">
        <v>15911</v>
      </c>
      <c r="M904" s="8">
        <v>-29</v>
      </c>
      <c r="N904" s="8">
        <v>1289</v>
      </c>
    </row>
    <row r="905" spans="1:14" x14ac:dyDescent="0.25">
      <c r="A905" s="9">
        <v>43150</v>
      </c>
      <c r="B905" s="10">
        <v>0.8125</v>
      </c>
      <c r="C905" s="8">
        <v>78804</v>
      </c>
      <c r="D905" s="8">
        <v>77100</v>
      </c>
      <c r="E905" s="8">
        <v>78300</v>
      </c>
      <c r="F905" s="8">
        <v>398</v>
      </c>
      <c r="G905" s="8">
        <v>1673</v>
      </c>
      <c r="H905" s="8">
        <v>8948</v>
      </c>
      <c r="I905" s="8">
        <v>50708</v>
      </c>
      <c r="J905" s="8">
        <v>1386</v>
      </c>
      <c r="K905" s="8">
        <v>-1</v>
      </c>
      <c r="L905" s="8">
        <v>16026</v>
      </c>
      <c r="M905" s="8">
        <v>-28</v>
      </c>
      <c r="N905" s="8">
        <v>1290</v>
      </c>
    </row>
    <row r="906" spans="1:14" x14ac:dyDescent="0.25">
      <c r="A906" s="9">
        <v>43150</v>
      </c>
      <c r="B906" s="10">
        <v>0.83333333333333337</v>
      </c>
      <c r="C906" s="8">
        <v>76859</v>
      </c>
      <c r="D906" s="8">
        <v>75300</v>
      </c>
      <c r="E906" s="8">
        <v>76400</v>
      </c>
      <c r="F906" s="8">
        <v>399</v>
      </c>
      <c r="G906" s="8">
        <v>1558</v>
      </c>
      <c r="H906" s="8">
        <v>8829</v>
      </c>
      <c r="I906" s="8">
        <v>50770</v>
      </c>
      <c r="J906" s="8">
        <v>1512</v>
      </c>
      <c r="K906" s="8">
        <v>-1</v>
      </c>
      <c r="L906" s="8">
        <v>14963</v>
      </c>
      <c r="M906" s="8">
        <v>-29</v>
      </c>
      <c r="N906" s="8">
        <v>1293</v>
      </c>
    </row>
    <row r="907" spans="1:14" x14ac:dyDescent="0.25">
      <c r="A907" s="9">
        <v>43150</v>
      </c>
      <c r="B907" s="10">
        <v>0.85416666666666663</v>
      </c>
      <c r="C907" s="8">
        <v>74313</v>
      </c>
      <c r="D907" s="8">
        <v>72600</v>
      </c>
      <c r="E907" s="8">
        <v>73600</v>
      </c>
      <c r="F907" s="8">
        <v>398</v>
      </c>
      <c r="G907" s="8">
        <v>1648</v>
      </c>
      <c r="H907" s="8">
        <v>8776</v>
      </c>
      <c r="I907" s="8">
        <v>50764</v>
      </c>
      <c r="J907" s="8">
        <v>1562</v>
      </c>
      <c r="K907" s="8">
        <v>-1</v>
      </c>
      <c r="L907" s="8">
        <v>14113</v>
      </c>
      <c r="M907" s="8">
        <v>-28</v>
      </c>
      <c r="N907" s="8">
        <v>1287</v>
      </c>
    </row>
    <row r="908" spans="1:14" x14ac:dyDescent="0.25">
      <c r="A908" s="9">
        <v>43150</v>
      </c>
      <c r="B908" s="10">
        <v>0.875</v>
      </c>
      <c r="C908" s="8">
        <v>71837</v>
      </c>
      <c r="D908" s="8">
        <v>70400</v>
      </c>
      <c r="E908" s="8">
        <v>71300</v>
      </c>
      <c r="F908" s="8">
        <v>398</v>
      </c>
      <c r="G908" s="8">
        <v>1420</v>
      </c>
      <c r="H908" s="8">
        <v>8633</v>
      </c>
      <c r="I908" s="8">
        <v>50768</v>
      </c>
      <c r="J908" s="8">
        <v>1599</v>
      </c>
      <c r="K908" s="8">
        <v>-1</v>
      </c>
      <c r="L908" s="8">
        <v>12385</v>
      </c>
      <c r="M908" s="8">
        <v>-29</v>
      </c>
      <c r="N908" s="8">
        <v>1297</v>
      </c>
    </row>
    <row r="909" spans="1:14" x14ac:dyDescent="0.25">
      <c r="A909" s="9">
        <v>43150</v>
      </c>
      <c r="B909" s="10">
        <v>0.89583333333333337</v>
      </c>
      <c r="C909" s="8">
        <v>69952</v>
      </c>
      <c r="D909" s="8">
        <v>68300</v>
      </c>
      <c r="E909" s="8">
        <v>69100</v>
      </c>
      <c r="F909" s="8">
        <v>399</v>
      </c>
      <c r="G909" s="8">
        <v>1421</v>
      </c>
      <c r="H909" s="8">
        <v>8792</v>
      </c>
      <c r="I909" s="8">
        <v>50770</v>
      </c>
      <c r="J909" s="8">
        <v>1570</v>
      </c>
      <c r="K909" s="8">
        <v>-1</v>
      </c>
      <c r="L909" s="8">
        <v>11636</v>
      </c>
      <c r="M909" s="8">
        <v>-237</v>
      </c>
      <c r="N909" s="8">
        <v>1287</v>
      </c>
    </row>
    <row r="910" spans="1:14" x14ac:dyDescent="0.25">
      <c r="A910" s="9">
        <v>43150</v>
      </c>
      <c r="B910" s="10">
        <v>0.91666666666666663</v>
      </c>
      <c r="C910" s="8">
        <v>68221</v>
      </c>
      <c r="D910" s="8">
        <v>66900</v>
      </c>
      <c r="E910" s="8">
        <v>67600</v>
      </c>
      <c r="F910" s="8">
        <v>398</v>
      </c>
      <c r="G910" s="8">
        <v>1292</v>
      </c>
      <c r="H910" s="8">
        <v>8569</v>
      </c>
      <c r="I910" s="8">
        <v>50756</v>
      </c>
      <c r="J910" s="8">
        <v>1611</v>
      </c>
      <c r="K910" s="8">
        <v>-1</v>
      </c>
      <c r="L910" s="8">
        <v>10228</v>
      </c>
      <c r="M910" s="8">
        <v>-237</v>
      </c>
      <c r="N910" s="8">
        <v>1277</v>
      </c>
    </row>
    <row r="911" spans="1:14" x14ac:dyDescent="0.25">
      <c r="A911" s="9">
        <v>43150</v>
      </c>
      <c r="B911" s="10">
        <v>0.9375</v>
      </c>
      <c r="C911" s="8">
        <v>68402</v>
      </c>
      <c r="D911" s="8">
        <v>67900</v>
      </c>
      <c r="E911" s="8">
        <v>68500</v>
      </c>
      <c r="F911" s="8">
        <v>398</v>
      </c>
      <c r="G911" s="8">
        <v>1552</v>
      </c>
      <c r="H911" s="8">
        <v>8385</v>
      </c>
      <c r="I911" s="8">
        <v>50669</v>
      </c>
      <c r="J911" s="8">
        <v>1585</v>
      </c>
      <c r="K911" s="8">
        <v>-1</v>
      </c>
      <c r="L911" s="8">
        <v>10384</v>
      </c>
      <c r="M911" s="8">
        <v>-189</v>
      </c>
      <c r="N911" s="8">
        <v>1277</v>
      </c>
    </row>
    <row r="912" spans="1:14" x14ac:dyDescent="0.25">
      <c r="A912" s="9">
        <v>43150</v>
      </c>
      <c r="B912" s="10">
        <v>0.95833333333333337</v>
      </c>
      <c r="C912" s="8">
        <v>70859</v>
      </c>
      <c r="D912" s="8">
        <v>70500</v>
      </c>
      <c r="E912" s="8">
        <v>71000</v>
      </c>
      <c r="F912" s="8">
        <v>396</v>
      </c>
      <c r="G912" s="8">
        <v>1623</v>
      </c>
      <c r="H912" s="8">
        <v>8475</v>
      </c>
      <c r="I912" s="8">
        <v>50664</v>
      </c>
      <c r="J912" s="8">
        <v>1597</v>
      </c>
      <c r="K912" s="8">
        <v>-1</v>
      </c>
      <c r="L912" s="8">
        <v>11937</v>
      </c>
      <c r="M912" s="8">
        <v>-28</v>
      </c>
      <c r="N912" s="8">
        <v>1291</v>
      </c>
    </row>
    <row r="913" spans="1:14" x14ac:dyDescent="0.25">
      <c r="A913" s="9">
        <v>43150</v>
      </c>
      <c r="B913" s="10">
        <v>0.97916666666666663</v>
      </c>
      <c r="C913" s="8">
        <v>69980</v>
      </c>
      <c r="D913" s="8">
        <v>70200</v>
      </c>
      <c r="E913" s="8">
        <v>70600</v>
      </c>
      <c r="F913" s="8">
        <v>395</v>
      </c>
      <c r="G913" s="8">
        <v>1562</v>
      </c>
      <c r="H913" s="8">
        <v>8352</v>
      </c>
      <c r="I913" s="8">
        <v>50584</v>
      </c>
      <c r="J913" s="8">
        <v>1629</v>
      </c>
      <c r="K913" s="8">
        <v>-1</v>
      </c>
      <c r="L913" s="8">
        <v>10290</v>
      </c>
      <c r="M913" s="8">
        <v>-28</v>
      </c>
      <c r="N913" s="8">
        <v>1288</v>
      </c>
    </row>
    <row r="914" spans="1:14" x14ac:dyDescent="0.25">
      <c r="A914" s="9">
        <v>43151</v>
      </c>
      <c r="B914" s="10">
        <v>0</v>
      </c>
      <c r="C914" s="8">
        <v>69916</v>
      </c>
      <c r="D914" s="8">
        <v>69100</v>
      </c>
      <c r="E914" s="8">
        <v>68700</v>
      </c>
      <c r="F914" s="8">
        <v>395</v>
      </c>
      <c r="G914" s="8">
        <v>1658</v>
      </c>
      <c r="H914" s="8">
        <v>8383</v>
      </c>
      <c r="I914" s="8">
        <v>50618</v>
      </c>
      <c r="J914" s="8">
        <v>1698</v>
      </c>
      <c r="K914" s="8">
        <v>-1</v>
      </c>
      <c r="L914" s="8">
        <v>9450</v>
      </c>
      <c r="M914" s="8">
        <v>-30</v>
      </c>
      <c r="N914" s="8">
        <v>1283</v>
      </c>
    </row>
    <row r="915" spans="1:14" x14ac:dyDescent="0.25">
      <c r="A915" s="9">
        <v>43151</v>
      </c>
      <c r="B915" s="10">
        <v>2.0833333333333332E-2</v>
      </c>
      <c r="C915" s="8">
        <v>68016</v>
      </c>
      <c r="D915" s="8">
        <v>67200</v>
      </c>
      <c r="E915" s="8">
        <v>66900</v>
      </c>
      <c r="F915" s="8">
        <v>394</v>
      </c>
      <c r="G915" s="8">
        <v>1739</v>
      </c>
      <c r="H915" s="8">
        <v>8186</v>
      </c>
      <c r="I915" s="8">
        <v>50662</v>
      </c>
      <c r="J915" s="8">
        <v>1732</v>
      </c>
      <c r="K915" s="8">
        <v>-1</v>
      </c>
      <c r="L915" s="8">
        <v>9324</v>
      </c>
      <c r="M915" s="8">
        <v>-1376</v>
      </c>
      <c r="N915" s="8">
        <v>1283</v>
      </c>
    </row>
    <row r="916" spans="1:14" x14ac:dyDescent="0.25">
      <c r="A916" s="9">
        <v>43151</v>
      </c>
      <c r="B916" s="10">
        <v>4.1666666666666664E-2</v>
      </c>
      <c r="C916" s="8">
        <v>65363</v>
      </c>
      <c r="D916" s="8">
        <v>65100</v>
      </c>
      <c r="E916" s="8">
        <v>64200</v>
      </c>
      <c r="F916" s="8">
        <v>394</v>
      </c>
      <c r="G916" s="8">
        <v>1572</v>
      </c>
      <c r="H916" s="8">
        <v>7774</v>
      </c>
      <c r="I916" s="8">
        <v>50361</v>
      </c>
      <c r="J916" s="8">
        <v>1784</v>
      </c>
      <c r="K916" s="8">
        <v>-1</v>
      </c>
      <c r="L916" s="8">
        <v>8558</v>
      </c>
      <c r="M916" s="8">
        <v>-2051</v>
      </c>
      <c r="N916" s="8">
        <v>1286</v>
      </c>
    </row>
    <row r="917" spans="1:14" x14ac:dyDescent="0.25">
      <c r="A917" s="9">
        <v>43151</v>
      </c>
      <c r="B917" s="10">
        <v>6.25E-2</v>
      </c>
      <c r="C917" s="8">
        <v>64817</v>
      </c>
      <c r="D917" s="8">
        <v>65500</v>
      </c>
      <c r="E917" s="8">
        <v>64900</v>
      </c>
      <c r="F917" s="8">
        <v>395</v>
      </c>
      <c r="G917" s="8">
        <v>1619</v>
      </c>
      <c r="H917" s="8">
        <v>7972</v>
      </c>
      <c r="I917" s="8">
        <v>50335</v>
      </c>
      <c r="J917" s="8">
        <v>1846</v>
      </c>
      <c r="K917" s="8">
        <v>-1</v>
      </c>
      <c r="L917" s="8">
        <v>8560</v>
      </c>
      <c r="M917" s="8">
        <v>-2707</v>
      </c>
      <c r="N917" s="8">
        <v>1288</v>
      </c>
    </row>
    <row r="918" spans="1:14" x14ac:dyDescent="0.25">
      <c r="A918" s="9">
        <v>43151</v>
      </c>
      <c r="B918" s="10">
        <v>8.3333333333333329E-2</v>
      </c>
      <c r="C918" s="8">
        <v>64318</v>
      </c>
      <c r="D918" s="8">
        <v>65200</v>
      </c>
      <c r="E918" s="8">
        <v>64500</v>
      </c>
      <c r="F918" s="8">
        <v>396</v>
      </c>
      <c r="G918" s="8">
        <v>1599</v>
      </c>
      <c r="H918" s="8">
        <v>7642</v>
      </c>
      <c r="I918" s="8">
        <v>50193</v>
      </c>
      <c r="J918" s="8">
        <v>1940</v>
      </c>
      <c r="K918" s="8">
        <v>-1</v>
      </c>
      <c r="L918" s="8">
        <v>8439</v>
      </c>
      <c r="M918" s="8">
        <v>-2704</v>
      </c>
      <c r="N918" s="8">
        <v>1282</v>
      </c>
    </row>
    <row r="919" spans="1:14" x14ac:dyDescent="0.25">
      <c r="A919" s="9">
        <v>43151</v>
      </c>
      <c r="B919" s="10">
        <v>0.10416666666666667</v>
      </c>
      <c r="C919" s="8">
        <v>63865</v>
      </c>
      <c r="D919" s="8">
        <v>63700</v>
      </c>
      <c r="E919" s="8">
        <v>62800</v>
      </c>
      <c r="F919" s="8">
        <v>397</v>
      </c>
      <c r="G919" s="8">
        <v>1575</v>
      </c>
      <c r="H919" s="8">
        <v>7556</v>
      </c>
      <c r="I919" s="8">
        <v>50275</v>
      </c>
      <c r="J919" s="8">
        <v>1966</v>
      </c>
      <c r="K919" s="8">
        <v>-1</v>
      </c>
      <c r="L919" s="8">
        <v>8185</v>
      </c>
      <c r="M919" s="8">
        <v>-2715</v>
      </c>
      <c r="N919" s="8">
        <v>1286</v>
      </c>
    </row>
    <row r="920" spans="1:14" x14ac:dyDescent="0.25">
      <c r="A920" s="9">
        <v>43151</v>
      </c>
      <c r="B920" s="10">
        <v>0.125</v>
      </c>
      <c r="C920" s="8">
        <v>61940</v>
      </c>
      <c r="D920" s="8">
        <v>61900</v>
      </c>
      <c r="E920" s="8">
        <v>60800</v>
      </c>
      <c r="F920" s="8">
        <v>398</v>
      </c>
      <c r="G920" s="8">
        <v>1110</v>
      </c>
      <c r="H920" s="8">
        <v>7515</v>
      </c>
      <c r="I920" s="8">
        <v>50107</v>
      </c>
      <c r="J920" s="8">
        <v>2015</v>
      </c>
      <c r="K920" s="8">
        <v>-1</v>
      </c>
      <c r="L920" s="8">
        <v>7707</v>
      </c>
      <c r="M920" s="8">
        <v>-2949</v>
      </c>
      <c r="N920" s="8">
        <v>1283</v>
      </c>
    </row>
    <row r="921" spans="1:14" x14ac:dyDescent="0.25">
      <c r="A921" s="9">
        <v>43151</v>
      </c>
      <c r="B921" s="10">
        <v>0.14583333333333334</v>
      </c>
      <c r="C921" s="8">
        <v>60838</v>
      </c>
      <c r="D921" s="8">
        <v>60900</v>
      </c>
      <c r="E921" s="8">
        <v>60000</v>
      </c>
      <c r="F921" s="8">
        <v>397</v>
      </c>
      <c r="G921" s="8">
        <v>1177</v>
      </c>
      <c r="H921" s="8">
        <v>6995</v>
      </c>
      <c r="I921" s="8">
        <v>50408</v>
      </c>
      <c r="J921" s="8">
        <v>2093</v>
      </c>
      <c r="K921" s="8">
        <v>-1</v>
      </c>
      <c r="L921" s="8">
        <v>7818</v>
      </c>
      <c r="M921" s="8">
        <v>-2928</v>
      </c>
      <c r="N921" s="8">
        <v>1284</v>
      </c>
    </row>
    <row r="922" spans="1:14" x14ac:dyDescent="0.25">
      <c r="A922" s="9">
        <v>43151</v>
      </c>
      <c r="B922" s="10">
        <v>0.16666666666666666</v>
      </c>
      <c r="C922" s="8">
        <v>59948</v>
      </c>
      <c r="D922" s="8">
        <v>59900</v>
      </c>
      <c r="E922" s="8">
        <v>59100</v>
      </c>
      <c r="F922" s="8">
        <v>396</v>
      </c>
      <c r="G922" s="8">
        <v>1109</v>
      </c>
      <c r="H922" s="8">
        <v>6854</v>
      </c>
      <c r="I922" s="8">
        <v>50136</v>
      </c>
      <c r="J922" s="8">
        <v>2082</v>
      </c>
      <c r="K922" s="8">
        <v>-1</v>
      </c>
      <c r="L922" s="8">
        <v>7527</v>
      </c>
      <c r="M922" s="8">
        <v>-2929</v>
      </c>
      <c r="N922" s="8">
        <v>1285</v>
      </c>
    </row>
    <row r="923" spans="1:14" x14ac:dyDescent="0.25">
      <c r="A923" s="9">
        <v>43151</v>
      </c>
      <c r="B923" s="10">
        <v>0.1875</v>
      </c>
      <c r="C923" s="8">
        <v>59967</v>
      </c>
      <c r="D923" s="8">
        <v>59800</v>
      </c>
      <c r="E923" s="8">
        <v>59000</v>
      </c>
      <c r="F923" s="8">
        <v>394</v>
      </c>
      <c r="G923" s="8">
        <v>1138</v>
      </c>
      <c r="H923" s="8">
        <v>7022</v>
      </c>
      <c r="I923" s="8">
        <v>50214</v>
      </c>
      <c r="J923" s="8">
        <v>2162</v>
      </c>
      <c r="K923" s="8">
        <v>-1</v>
      </c>
      <c r="L923" s="8">
        <v>7555</v>
      </c>
      <c r="M923" s="8">
        <v>-2925</v>
      </c>
      <c r="N923" s="8">
        <v>1285</v>
      </c>
    </row>
    <row r="924" spans="1:14" x14ac:dyDescent="0.25">
      <c r="A924" s="9">
        <v>43151</v>
      </c>
      <c r="B924" s="10">
        <v>0.20833333333333334</v>
      </c>
      <c r="C924" s="8">
        <v>60181</v>
      </c>
      <c r="D924" s="8">
        <v>60900</v>
      </c>
      <c r="E924" s="8">
        <v>59700</v>
      </c>
      <c r="F924" s="8">
        <v>393</v>
      </c>
      <c r="G924" s="8">
        <v>1487</v>
      </c>
      <c r="H924" s="8">
        <v>7388</v>
      </c>
      <c r="I924" s="8">
        <v>50188</v>
      </c>
      <c r="J924" s="8">
        <v>2184</v>
      </c>
      <c r="K924" s="8">
        <v>-1</v>
      </c>
      <c r="L924" s="8">
        <v>7659</v>
      </c>
      <c r="M924" s="8">
        <v>-2923</v>
      </c>
      <c r="N924" s="8">
        <v>1275</v>
      </c>
    </row>
    <row r="925" spans="1:14" x14ac:dyDescent="0.25">
      <c r="A925" s="9">
        <v>43151</v>
      </c>
      <c r="B925" s="10">
        <v>0.22916666666666666</v>
      </c>
      <c r="C925" s="8">
        <v>62096</v>
      </c>
      <c r="D925" s="8">
        <v>62500</v>
      </c>
      <c r="E925" s="8">
        <v>61400</v>
      </c>
      <c r="F925" s="8">
        <v>392</v>
      </c>
      <c r="G925" s="8">
        <v>1656</v>
      </c>
      <c r="H925" s="8">
        <v>7662</v>
      </c>
      <c r="I925" s="8">
        <v>50385</v>
      </c>
      <c r="J925" s="8">
        <v>2275</v>
      </c>
      <c r="K925" s="8">
        <v>-1</v>
      </c>
      <c r="L925" s="8">
        <v>7748</v>
      </c>
      <c r="M925" s="8">
        <v>-2680</v>
      </c>
      <c r="N925" s="8">
        <v>1281</v>
      </c>
    </row>
    <row r="926" spans="1:14" x14ac:dyDescent="0.25">
      <c r="A926" s="9">
        <v>43151</v>
      </c>
      <c r="B926" s="10">
        <v>0.25</v>
      </c>
      <c r="C926" s="8">
        <v>63659</v>
      </c>
      <c r="D926" s="8">
        <v>64500</v>
      </c>
      <c r="E926" s="8">
        <v>63200</v>
      </c>
      <c r="F926" s="8">
        <v>392</v>
      </c>
      <c r="G926" s="8">
        <v>1603</v>
      </c>
      <c r="H926" s="8">
        <v>8098</v>
      </c>
      <c r="I926" s="8">
        <v>50335</v>
      </c>
      <c r="J926" s="8">
        <v>2345</v>
      </c>
      <c r="K926" s="8">
        <v>-1</v>
      </c>
      <c r="L926" s="8">
        <v>8431</v>
      </c>
      <c r="M926" s="8">
        <v>-1855</v>
      </c>
      <c r="N926" s="8">
        <v>1279</v>
      </c>
    </row>
    <row r="927" spans="1:14" x14ac:dyDescent="0.25">
      <c r="A927" s="9">
        <v>43151</v>
      </c>
      <c r="B927" s="10">
        <v>0.27083333333333331</v>
      </c>
      <c r="C927" s="8">
        <v>67298</v>
      </c>
      <c r="D927" s="8">
        <v>68200</v>
      </c>
      <c r="E927" s="8">
        <v>66800</v>
      </c>
      <c r="F927" s="8">
        <v>392</v>
      </c>
      <c r="G927" s="8">
        <v>1574</v>
      </c>
      <c r="H927" s="8">
        <v>8189</v>
      </c>
      <c r="I927" s="8">
        <v>50445</v>
      </c>
      <c r="J927" s="8">
        <v>2381</v>
      </c>
      <c r="K927" s="8">
        <v>-1</v>
      </c>
      <c r="L927" s="8">
        <v>9099</v>
      </c>
      <c r="M927" s="8">
        <v>-30</v>
      </c>
      <c r="N927" s="8">
        <v>1272</v>
      </c>
    </row>
    <row r="928" spans="1:14" x14ac:dyDescent="0.25">
      <c r="A928" s="9">
        <v>43151</v>
      </c>
      <c r="B928" s="10">
        <v>0.29166666666666669</v>
      </c>
      <c r="C928" s="8">
        <v>70382</v>
      </c>
      <c r="D928" s="8">
        <v>71600</v>
      </c>
      <c r="E928" s="8">
        <v>70100</v>
      </c>
      <c r="F928" s="8">
        <v>393</v>
      </c>
      <c r="G928" s="8">
        <v>1720</v>
      </c>
      <c r="H928" s="8">
        <v>8451</v>
      </c>
      <c r="I928" s="8">
        <v>50637</v>
      </c>
      <c r="J928" s="8">
        <v>2342</v>
      </c>
      <c r="K928" s="8">
        <v>-1</v>
      </c>
      <c r="L928" s="8">
        <v>11538</v>
      </c>
      <c r="M928" s="8">
        <v>-29</v>
      </c>
      <c r="N928" s="8">
        <v>1261</v>
      </c>
    </row>
    <row r="929" spans="1:14" x14ac:dyDescent="0.25">
      <c r="A929" s="9">
        <v>43151</v>
      </c>
      <c r="B929" s="10">
        <v>0.3125</v>
      </c>
      <c r="C929" s="8">
        <v>73032</v>
      </c>
      <c r="D929" s="8">
        <v>74400</v>
      </c>
      <c r="E929" s="8">
        <v>72100</v>
      </c>
      <c r="F929" s="8">
        <v>394</v>
      </c>
      <c r="G929" s="8">
        <v>1775</v>
      </c>
      <c r="H929" s="8">
        <v>8491</v>
      </c>
      <c r="I929" s="8">
        <v>50614</v>
      </c>
      <c r="J929" s="8">
        <v>2449</v>
      </c>
      <c r="K929" s="8">
        <v>-1</v>
      </c>
      <c r="L929" s="8">
        <v>12170</v>
      </c>
      <c r="M929" s="8">
        <v>-28</v>
      </c>
      <c r="N929" s="8">
        <v>1248</v>
      </c>
    </row>
    <row r="930" spans="1:14" x14ac:dyDescent="0.25">
      <c r="A930" s="9">
        <v>43151</v>
      </c>
      <c r="B930" s="10">
        <v>0.33333333333333331</v>
      </c>
      <c r="C930" s="8">
        <v>73998</v>
      </c>
      <c r="D930" s="8">
        <v>75200</v>
      </c>
      <c r="E930" s="8">
        <v>73500</v>
      </c>
      <c r="F930" s="8">
        <v>395</v>
      </c>
      <c r="G930" s="8">
        <v>1718</v>
      </c>
      <c r="H930" s="8">
        <v>8707</v>
      </c>
      <c r="I930" s="8">
        <v>50672</v>
      </c>
      <c r="J930" s="8">
        <v>2479</v>
      </c>
      <c r="K930" s="8">
        <v>29</v>
      </c>
      <c r="L930" s="8">
        <v>13156</v>
      </c>
      <c r="M930" s="8">
        <v>-28</v>
      </c>
      <c r="N930" s="8">
        <v>1246</v>
      </c>
    </row>
    <row r="931" spans="1:14" x14ac:dyDescent="0.25">
      <c r="A931" s="9">
        <v>43151</v>
      </c>
      <c r="B931" s="10">
        <v>0.35416666666666669</v>
      </c>
      <c r="C931" s="8">
        <v>74841</v>
      </c>
      <c r="D931" s="8">
        <v>75700</v>
      </c>
      <c r="E931" s="8">
        <v>74100</v>
      </c>
      <c r="F931" s="8">
        <v>398</v>
      </c>
      <c r="G931" s="8">
        <v>1707</v>
      </c>
      <c r="H931" s="8">
        <v>8678</v>
      </c>
      <c r="I931" s="8">
        <v>50634</v>
      </c>
      <c r="J931" s="8">
        <v>2448</v>
      </c>
      <c r="K931" s="8">
        <v>172</v>
      </c>
      <c r="L931" s="8">
        <v>13701</v>
      </c>
      <c r="M931" s="8">
        <v>-29</v>
      </c>
      <c r="N931" s="8">
        <v>1261</v>
      </c>
    </row>
    <row r="932" spans="1:14" x14ac:dyDescent="0.25">
      <c r="A932" s="9">
        <v>43151</v>
      </c>
      <c r="B932" s="10">
        <v>0.375</v>
      </c>
      <c r="C932" s="8">
        <v>75810</v>
      </c>
      <c r="D932" s="8">
        <v>76200</v>
      </c>
      <c r="E932" s="8">
        <v>75000</v>
      </c>
      <c r="F932" s="8">
        <v>400</v>
      </c>
      <c r="G932" s="8">
        <v>1653</v>
      </c>
      <c r="H932" s="8">
        <v>8666</v>
      </c>
      <c r="I932" s="8">
        <v>50628</v>
      </c>
      <c r="J932" s="8">
        <v>2455</v>
      </c>
      <c r="K932" s="8">
        <v>392</v>
      </c>
      <c r="L932" s="8">
        <v>14771</v>
      </c>
      <c r="M932" s="8">
        <v>-29</v>
      </c>
      <c r="N932" s="8">
        <v>1258</v>
      </c>
    </row>
    <row r="933" spans="1:14" x14ac:dyDescent="0.25">
      <c r="A933" s="9">
        <v>43151</v>
      </c>
      <c r="B933" s="10">
        <v>0.39583333333333331</v>
      </c>
      <c r="C933" s="8">
        <v>76340</v>
      </c>
      <c r="D933" s="8">
        <v>76400</v>
      </c>
      <c r="E933" s="8">
        <v>75900</v>
      </c>
      <c r="F933" s="8">
        <v>400</v>
      </c>
      <c r="G933" s="8">
        <v>1688</v>
      </c>
      <c r="H933" s="8">
        <v>8772</v>
      </c>
      <c r="I933" s="8">
        <v>50729</v>
      </c>
      <c r="J933" s="8">
        <v>2441</v>
      </c>
      <c r="K933" s="8">
        <v>667</v>
      </c>
      <c r="L933" s="8">
        <v>15400</v>
      </c>
      <c r="M933" s="8">
        <v>-29</v>
      </c>
      <c r="N933" s="8">
        <v>1266</v>
      </c>
    </row>
    <row r="934" spans="1:14" x14ac:dyDescent="0.25">
      <c r="A934" s="9">
        <v>43151</v>
      </c>
      <c r="B934" s="10">
        <v>0.41666666666666669</v>
      </c>
      <c r="C934" s="8">
        <v>76358</v>
      </c>
      <c r="D934" s="8">
        <v>76300</v>
      </c>
      <c r="E934" s="8">
        <v>75800</v>
      </c>
      <c r="F934" s="8">
        <v>400</v>
      </c>
      <c r="G934" s="8">
        <v>1634</v>
      </c>
      <c r="H934" s="8">
        <v>8748</v>
      </c>
      <c r="I934" s="8">
        <v>50736</v>
      </c>
      <c r="J934" s="8">
        <v>2439</v>
      </c>
      <c r="K934" s="8">
        <v>904</v>
      </c>
      <c r="L934" s="8">
        <v>15004</v>
      </c>
      <c r="M934" s="8">
        <v>-28</v>
      </c>
      <c r="N934" s="8">
        <v>1259</v>
      </c>
    </row>
    <row r="935" spans="1:14" x14ac:dyDescent="0.25">
      <c r="A935" s="9">
        <v>43151</v>
      </c>
      <c r="B935" s="10">
        <v>0.4375</v>
      </c>
      <c r="C935" s="8">
        <v>76261</v>
      </c>
      <c r="D935" s="8">
        <v>76100</v>
      </c>
      <c r="E935" s="8">
        <v>75700</v>
      </c>
      <c r="F935" s="8">
        <v>397</v>
      </c>
      <c r="G935" s="8">
        <v>1718</v>
      </c>
      <c r="H935" s="8">
        <v>8731</v>
      </c>
      <c r="I935" s="8">
        <v>50732</v>
      </c>
      <c r="J935" s="8">
        <v>2511</v>
      </c>
      <c r="K935" s="8">
        <v>1171</v>
      </c>
      <c r="L935" s="8">
        <v>14334</v>
      </c>
      <c r="M935" s="8">
        <v>-29</v>
      </c>
      <c r="N935" s="8">
        <v>1264</v>
      </c>
    </row>
    <row r="936" spans="1:14" x14ac:dyDescent="0.25">
      <c r="A936" s="9">
        <v>43151</v>
      </c>
      <c r="B936" s="10">
        <v>0.45833333333333331</v>
      </c>
      <c r="C936" s="8">
        <v>76221</v>
      </c>
      <c r="D936" s="8">
        <v>76100</v>
      </c>
      <c r="E936" s="8">
        <v>75500</v>
      </c>
      <c r="F936" s="8">
        <v>398</v>
      </c>
      <c r="G936" s="8">
        <v>1793</v>
      </c>
      <c r="H936" s="8">
        <v>8732</v>
      </c>
      <c r="I936" s="8">
        <v>50740</v>
      </c>
      <c r="J936" s="8">
        <v>2478</v>
      </c>
      <c r="K936" s="8">
        <v>1450</v>
      </c>
      <c r="L936" s="8">
        <v>13699</v>
      </c>
      <c r="M936" s="8">
        <v>-29</v>
      </c>
      <c r="N936" s="8">
        <v>1263</v>
      </c>
    </row>
    <row r="937" spans="1:14" x14ac:dyDescent="0.25">
      <c r="A937" s="9">
        <v>43151</v>
      </c>
      <c r="B937" s="10">
        <v>0.47916666666666669</v>
      </c>
      <c r="C937" s="8">
        <v>76309</v>
      </c>
      <c r="D937" s="8">
        <v>76300</v>
      </c>
      <c r="E937" s="8">
        <v>75500</v>
      </c>
      <c r="F937" s="8">
        <v>398</v>
      </c>
      <c r="G937" s="8">
        <v>1791</v>
      </c>
      <c r="H937" s="8">
        <v>8729</v>
      </c>
      <c r="I937" s="8">
        <v>50741</v>
      </c>
      <c r="J937" s="8">
        <v>2501</v>
      </c>
      <c r="K937" s="8">
        <v>1732</v>
      </c>
      <c r="L937" s="8">
        <v>13015</v>
      </c>
      <c r="M937" s="8">
        <v>-28</v>
      </c>
      <c r="N937" s="8">
        <v>1237</v>
      </c>
    </row>
    <row r="938" spans="1:14" x14ac:dyDescent="0.25">
      <c r="A938" s="9">
        <v>43151</v>
      </c>
      <c r="B938" s="10">
        <v>0.5</v>
      </c>
      <c r="C938" s="8">
        <v>76609</v>
      </c>
      <c r="D938" s="8">
        <v>76900</v>
      </c>
      <c r="E938" s="8">
        <v>75800</v>
      </c>
      <c r="F938" s="8">
        <v>398</v>
      </c>
      <c r="G938" s="8">
        <v>1792</v>
      </c>
      <c r="H938" s="8">
        <v>8721</v>
      </c>
      <c r="I938" s="8">
        <v>50737</v>
      </c>
      <c r="J938" s="8">
        <v>2556</v>
      </c>
      <c r="K938" s="8">
        <v>1946</v>
      </c>
      <c r="L938" s="8">
        <v>12621</v>
      </c>
      <c r="M938" s="8">
        <v>-28</v>
      </c>
      <c r="N938" s="8">
        <v>1252</v>
      </c>
    </row>
    <row r="939" spans="1:14" x14ac:dyDescent="0.25">
      <c r="A939" s="9">
        <v>43151</v>
      </c>
      <c r="B939" s="10">
        <v>0.52083333333333337</v>
      </c>
      <c r="C939" s="8">
        <v>75928</v>
      </c>
      <c r="D939" s="8">
        <v>76100</v>
      </c>
      <c r="E939" s="8">
        <v>75000</v>
      </c>
      <c r="F939" s="8">
        <v>396</v>
      </c>
      <c r="G939" s="8">
        <v>1577</v>
      </c>
      <c r="H939" s="8">
        <v>8783</v>
      </c>
      <c r="I939" s="8">
        <v>50739</v>
      </c>
      <c r="J939" s="8">
        <v>2706</v>
      </c>
      <c r="K939" s="8">
        <v>2139</v>
      </c>
      <c r="L939" s="8">
        <v>12140</v>
      </c>
      <c r="M939" s="8">
        <v>-28</v>
      </c>
      <c r="N939" s="8">
        <v>1242</v>
      </c>
    </row>
    <row r="940" spans="1:14" x14ac:dyDescent="0.25">
      <c r="A940" s="9">
        <v>43151</v>
      </c>
      <c r="B940" s="10">
        <v>0.54166666666666663</v>
      </c>
      <c r="C940" s="8">
        <v>75939</v>
      </c>
      <c r="D940" s="8">
        <v>77200</v>
      </c>
      <c r="E940" s="8">
        <v>76000</v>
      </c>
      <c r="F940" s="8">
        <v>396</v>
      </c>
      <c r="G940" s="8">
        <v>1585</v>
      </c>
      <c r="H940" s="8">
        <v>8713</v>
      </c>
      <c r="I940" s="8">
        <v>50756</v>
      </c>
      <c r="J940" s="8">
        <v>2790</v>
      </c>
      <c r="K940" s="8">
        <v>2240</v>
      </c>
      <c r="L940" s="8">
        <v>12000</v>
      </c>
      <c r="M940" s="8">
        <v>-29</v>
      </c>
      <c r="N940" s="8">
        <v>1255</v>
      </c>
    </row>
    <row r="941" spans="1:14" x14ac:dyDescent="0.25">
      <c r="A941" s="9">
        <v>43151</v>
      </c>
      <c r="B941" s="10">
        <v>0.5625</v>
      </c>
      <c r="C941" s="8">
        <v>74642</v>
      </c>
      <c r="D941" s="8">
        <v>75300</v>
      </c>
      <c r="E941" s="8">
        <v>73900</v>
      </c>
      <c r="F941" s="8">
        <v>395</v>
      </c>
      <c r="G941" s="8">
        <v>1598</v>
      </c>
      <c r="H941" s="8">
        <v>8748</v>
      </c>
      <c r="I941" s="8">
        <v>50740</v>
      </c>
      <c r="J941" s="8">
        <v>2775</v>
      </c>
      <c r="K941" s="8">
        <v>2218</v>
      </c>
      <c r="L941" s="8">
        <v>11938</v>
      </c>
      <c r="M941" s="8">
        <v>-28</v>
      </c>
      <c r="N941" s="8">
        <v>1260</v>
      </c>
    </row>
    <row r="942" spans="1:14" x14ac:dyDescent="0.25">
      <c r="A942" s="9">
        <v>43151</v>
      </c>
      <c r="B942" s="10">
        <v>0.58333333333333337</v>
      </c>
      <c r="C942" s="8">
        <v>73856</v>
      </c>
      <c r="D942" s="8">
        <v>74600</v>
      </c>
      <c r="E942" s="8">
        <v>73200</v>
      </c>
      <c r="F942" s="8">
        <v>394</v>
      </c>
      <c r="G942" s="8">
        <v>1586</v>
      </c>
      <c r="H942" s="8">
        <v>8678</v>
      </c>
      <c r="I942" s="8">
        <v>50728</v>
      </c>
      <c r="J942" s="8">
        <v>2837</v>
      </c>
      <c r="K942" s="8">
        <v>2041</v>
      </c>
      <c r="L942" s="8">
        <v>11586</v>
      </c>
      <c r="M942" s="8">
        <v>-28</v>
      </c>
      <c r="N942" s="8">
        <v>1260</v>
      </c>
    </row>
    <row r="943" spans="1:14" x14ac:dyDescent="0.25">
      <c r="A943" s="9">
        <v>43151</v>
      </c>
      <c r="B943" s="10">
        <v>0.60416666666666663</v>
      </c>
      <c r="C943" s="8">
        <v>73339</v>
      </c>
      <c r="D943" s="8">
        <v>74300</v>
      </c>
      <c r="E943" s="8">
        <v>73100</v>
      </c>
      <c r="F943" s="8">
        <v>395</v>
      </c>
      <c r="G943" s="8">
        <v>1614</v>
      </c>
      <c r="H943" s="8">
        <v>8720</v>
      </c>
      <c r="I943" s="8">
        <v>50711</v>
      </c>
      <c r="J943" s="8">
        <v>2967</v>
      </c>
      <c r="K943" s="8">
        <v>1996</v>
      </c>
      <c r="L943" s="8">
        <v>11551</v>
      </c>
      <c r="M943" s="8">
        <v>-28</v>
      </c>
      <c r="N943" s="8">
        <v>1256</v>
      </c>
    </row>
    <row r="944" spans="1:14" x14ac:dyDescent="0.25">
      <c r="A944" s="9">
        <v>43151</v>
      </c>
      <c r="B944" s="10">
        <v>0.625</v>
      </c>
      <c r="C944" s="8">
        <v>71885</v>
      </c>
      <c r="D944" s="8">
        <v>72000</v>
      </c>
      <c r="E944" s="8">
        <v>70700</v>
      </c>
      <c r="F944" s="8">
        <v>394</v>
      </c>
      <c r="G944" s="8">
        <v>1582</v>
      </c>
      <c r="H944" s="8">
        <v>8583</v>
      </c>
      <c r="I944" s="8">
        <v>50693</v>
      </c>
      <c r="J944" s="8">
        <v>3022</v>
      </c>
      <c r="K944" s="8">
        <v>1931</v>
      </c>
      <c r="L944" s="8">
        <v>10964</v>
      </c>
      <c r="M944" s="8">
        <v>-35</v>
      </c>
      <c r="N944" s="8">
        <v>1262</v>
      </c>
    </row>
    <row r="945" spans="1:14" x14ac:dyDescent="0.25">
      <c r="A945" s="9">
        <v>43151</v>
      </c>
      <c r="B945" s="10">
        <v>0.64583333333333337</v>
      </c>
      <c r="C945" s="8">
        <v>71250</v>
      </c>
      <c r="D945" s="8">
        <v>70900</v>
      </c>
      <c r="E945" s="8">
        <v>69700</v>
      </c>
      <c r="F945" s="8">
        <v>394</v>
      </c>
      <c r="G945" s="8">
        <v>1648</v>
      </c>
      <c r="H945" s="8">
        <v>8518</v>
      </c>
      <c r="I945" s="8">
        <v>50688</v>
      </c>
      <c r="J945" s="8">
        <v>3160</v>
      </c>
      <c r="K945" s="8">
        <v>1776</v>
      </c>
      <c r="L945" s="8">
        <v>10990</v>
      </c>
      <c r="M945" s="8">
        <v>-29</v>
      </c>
      <c r="N945" s="8">
        <v>1260</v>
      </c>
    </row>
    <row r="946" spans="1:14" x14ac:dyDescent="0.25">
      <c r="A946" s="9">
        <v>43151</v>
      </c>
      <c r="B946" s="10">
        <v>0.66666666666666663</v>
      </c>
      <c r="C946" s="8">
        <v>70633</v>
      </c>
      <c r="D946" s="8">
        <v>70100</v>
      </c>
      <c r="E946" s="8">
        <v>68900</v>
      </c>
      <c r="F946" s="8">
        <v>395</v>
      </c>
      <c r="G946" s="8">
        <v>1640</v>
      </c>
      <c r="H946" s="8">
        <v>8507</v>
      </c>
      <c r="I946" s="8">
        <v>50669</v>
      </c>
      <c r="J946" s="8">
        <v>3244</v>
      </c>
      <c r="K946" s="8">
        <v>1512</v>
      </c>
      <c r="L946" s="8">
        <v>10700</v>
      </c>
      <c r="M946" s="8">
        <v>-29</v>
      </c>
      <c r="N946" s="8">
        <v>1247</v>
      </c>
    </row>
    <row r="947" spans="1:14" x14ac:dyDescent="0.25">
      <c r="A947" s="9">
        <v>43151</v>
      </c>
      <c r="B947" s="10">
        <v>0.6875</v>
      </c>
      <c r="C947" s="8">
        <v>70257</v>
      </c>
      <c r="D947" s="8">
        <v>69600</v>
      </c>
      <c r="E947" s="8">
        <v>68800</v>
      </c>
      <c r="F947" s="8">
        <v>396</v>
      </c>
      <c r="G947" s="8">
        <v>1657</v>
      </c>
      <c r="H947" s="8">
        <v>8546</v>
      </c>
      <c r="I947" s="8">
        <v>50684</v>
      </c>
      <c r="J947" s="8">
        <v>3301</v>
      </c>
      <c r="K947" s="8">
        <v>1057</v>
      </c>
      <c r="L947" s="8">
        <v>10749</v>
      </c>
      <c r="M947" s="8">
        <v>-34</v>
      </c>
      <c r="N947" s="8">
        <v>1255</v>
      </c>
    </row>
    <row r="948" spans="1:14" x14ac:dyDescent="0.25">
      <c r="A948" s="9">
        <v>43151</v>
      </c>
      <c r="B948" s="10">
        <v>0.70833333333333337</v>
      </c>
      <c r="C948" s="8">
        <v>70052</v>
      </c>
      <c r="D948" s="8">
        <v>69700</v>
      </c>
      <c r="E948" s="8">
        <v>68900</v>
      </c>
      <c r="F948" s="8">
        <v>396</v>
      </c>
      <c r="G948" s="8">
        <v>1642</v>
      </c>
      <c r="H948" s="8">
        <v>8555</v>
      </c>
      <c r="I948" s="8">
        <v>50723</v>
      </c>
      <c r="J948" s="8">
        <v>3363</v>
      </c>
      <c r="K948" s="8">
        <v>748</v>
      </c>
      <c r="L948" s="8">
        <v>10841</v>
      </c>
      <c r="M948" s="8">
        <v>-29</v>
      </c>
      <c r="N948" s="8">
        <v>1263</v>
      </c>
    </row>
    <row r="949" spans="1:14" x14ac:dyDescent="0.25">
      <c r="A949" s="9">
        <v>43151</v>
      </c>
      <c r="B949" s="10">
        <v>0.72916666666666663</v>
      </c>
      <c r="C949" s="8">
        <v>70708</v>
      </c>
      <c r="D949" s="8">
        <v>70500</v>
      </c>
      <c r="E949" s="8">
        <v>69800</v>
      </c>
      <c r="F949" s="8">
        <v>397</v>
      </c>
      <c r="G949" s="8">
        <v>1493</v>
      </c>
      <c r="H949" s="8">
        <v>8175</v>
      </c>
      <c r="I949" s="8">
        <v>50732</v>
      </c>
      <c r="J949" s="8">
        <v>3462</v>
      </c>
      <c r="K949" s="8">
        <v>364</v>
      </c>
      <c r="L949" s="8">
        <v>10646</v>
      </c>
      <c r="M949" s="8">
        <v>-28</v>
      </c>
      <c r="N949" s="8">
        <v>1266</v>
      </c>
    </row>
    <row r="950" spans="1:14" x14ac:dyDescent="0.25">
      <c r="A950" s="9">
        <v>43151</v>
      </c>
      <c r="B950" s="10">
        <v>0.75</v>
      </c>
      <c r="C950" s="8">
        <v>72096</v>
      </c>
      <c r="D950" s="8">
        <v>71800</v>
      </c>
      <c r="E950" s="8">
        <v>71100</v>
      </c>
      <c r="F950" s="8">
        <v>397</v>
      </c>
      <c r="G950" s="8">
        <v>1719</v>
      </c>
      <c r="H950" s="8">
        <v>8596</v>
      </c>
      <c r="I950" s="8">
        <v>50713</v>
      </c>
      <c r="J950" s="8">
        <v>3526</v>
      </c>
      <c r="K950" s="8">
        <v>113</v>
      </c>
      <c r="L950" s="8">
        <v>11544</v>
      </c>
      <c r="M950" s="8">
        <v>-28</v>
      </c>
      <c r="N950" s="8">
        <v>1275</v>
      </c>
    </row>
    <row r="951" spans="1:14" x14ac:dyDescent="0.25">
      <c r="A951" s="9">
        <v>43151</v>
      </c>
      <c r="B951" s="10">
        <v>0.77083333333333337</v>
      </c>
      <c r="C951" s="8">
        <v>74851</v>
      </c>
      <c r="D951" s="8">
        <v>75700</v>
      </c>
      <c r="E951" s="8">
        <v>75100</v>
      </c>
      <c r="F951" s="8">
        <v>400</v>
      </c>
      <c r="G951" s="8">
        <v>1605</v>
      </c>
      <c r="H951" s="8">
        <v>8572</v>
      </c>
      <c r="I951" s="8">
        <v>50672</v>
      </c>
      <c r="J951" s="8">
        <v>3520</v>
      </c>
      <c r="K951" s="8">
        <v>7</v>
      </c>
      <c r="L951" s="8">
        <v>12527</v>
      </c>
      <c r="M951" s="8">
        <v>-28</v>
      </c>
      <c r="N951" s="8">
        <v>1276</v>
      </c>
    </row>
    <row r="952" spans="1:14" x14ac:dyDescent="0.25">
      <c r="A952" s="9">
        <v>43151</v>
      </c>
      <c r="B952" s="10">
        <v>0.79166666666666663</v>
      </c>
      <c r="C952" s="8">
        <v>78819</v>
      </c>
      <c r="D952" s="8">
        <v>79000</v>
      </c>
      <c r="E952" s="8">
        <v>78400</v>
      </c>
      <c r="F952" s="8">
        <v>399</v>
      </c>
      <c r="G952" s="8">
        <v>1543</v>
      </c>
      <c r="H952" s="8">
        <v>8747</v>
      </c>
      <c r="I952" s="8">
        <v>50679</v>
      </c>
      <c r="J952" s="8">
        <v>3460</v>
      </c>
      <c r="K952" s="8">
        <v>12</v>
      </c>
      <c r="L952" s="8">
        <v>16016</v>
      </c>
      <c r="M952" s="8">
        <v>-29</v>
      </c>
      <c r="N952" s="8">
        <v>1279</v>
      </c>
    </row>
    <row r="953" spans="1:14" x14ac:dyDescent="0.25">
      <c r="A953" s="9">
        <v>43151</v>
      </c>
      <c r="B953" s="10">
        <v>0.8125</v>
      </c>
      <c r="C953" s="8">
        <v>78627</v>
      </c>
      <c r="D953" s="8">
        <v>78000</v>
      </c>
      <c r="E953" s="8">
        <v>77500</v>
      </c>
      <c r="F953" s="8">
        <v>528</v>
      </c>
      <c r="G953" s="8">
        <v>1679</v>
      </c>
      <c r="H953" s="8">
        <v>8861</v>
      </c>
      <c r="I953" s="8">
        <v>50710</v>
      </c>
      <c r="J953" s="8">
        <v>3345</v>
      </c>
      <c r="K953" s="8">
        <v>-1</v>
      </c>
      <c r="L953" s="8">
        <v>16714</v>
      </c>
      <c r="M953" s="8">
        <v>-29</v>
      </c>
      <c r="N953" s="8">
        <v>1284</v>
      </c>
    </row>
    <row r="954" spans="1:14" x14ac:dyDescent="0.25">
      <c r="A954" s="9">
        <v>43151</v>
      </c>
      <c r="B954" s="10">
        <v>0.83333333333333337</v>
      </c>
      <c r="C954" s="8">
        <v>76950</v>
      </c>
      <c r="D954" s="8">
        <v>76000</v>
      </c>
      <c r="E954" s="8">
        <v>75500</v>
      </c>
      <c r="F954" s="8">
        <v>527</v>
      </c>
      <c r="G954" s="8">
        <v>1536</v>
      </c>
      <c r="H954" s="8">
        <v>8680</v>
      </c>
      <c r="I954" s="8">
        <v>50644</v>
      </c>
      <c r="J954" s="8">
        <v>3333</v>
      </c>
      <c r="K954" s="8">
        <v>-1</v>
      </c>
      <c r="L954" s="8">
        <v>15563</v>
      </c>
      <c r="M954" s="8">
        <v>-29</v>
      </c>
      <c r="N954" s="8">
        <v>1282</v>
      </c>
    </row>
    <row r="955" spans="1:14" x14ac:dyDescent="0.25">
      <c r="A955" s="9">
        <v>43151</v>
      </c>
      <c r="B955" s="10">
        <v>0.85416666666666663</v>
      </c>
      <c r="C955" s="8">
        <v>74662</v>
      </c>
      <c r="D955" s="8">
        <v>73700</v>
      </c>
      <c r="E955" s="8">
        <v>73300</v>
      </c>
      <c r="F955" s="8">
        <v>434</v>
      </c>
      <c r="G955" s="8">
        <v>1610</v>
      </c>
      <c r="H955" s="8">
        <v>8510</v>
      </c>
      <c r="I955" s="8">
        <v>50687</v>
      </c>
      <c r="J955" s="8">
        <v>3434</v>
      </c>
      <c r="K955" s="8">
        <v>-1</v>
      </c>
      <c r="L955" s="8">
        <v>13937</v>
      </c>
      <c r="M955" s="8">
        <v>-29</v>
      </c>
      <c r="N955" s="8">
        <v>1286</v>
      </c>
    </row>
    <row r="956" spans="1:14" x14ac:dyDescent="0.25">
      <c r="A956" s="9">
        <v>43151</v>
      </c>
      <c r="B956" s="10">
        <v>0.875</v>
      </c>
      <c r="C956" s="8">
        <v>72354</v>
      </c>
      <c r="D956" s="8">
        <v>71800</v>
      </c>
      <c r="E956" s="8">
        <v>71500</v>
      </c>
      <c r="F956" s="8">
        <v>398</v>
      </c>
      <c r="G956" s="8">
        <v>1566</v>
      </c>
      <c r="H956" s="8">
        <v>8412</v>
      </c>
      <c r="I956" s="8">
        <v>50650</v>
      </c>
      <c r="J956" s="8">
        <v>3505</v>
      </c>
      <c r="K956" s="8">
        <v>18</v>
      </c>
      <c r="L956" s="8">
        <v>12149</v>
      </c>
      <c r="M956" s="8">
        <v>-28</v>
      </c>
      <c r="N956" s="8">
        <v>1288</v>
      </c>
    </row>
    <row r="957" spans="1:14" x14ac:dyDescent="0.25">
      <c r="A957" s="9">
        <v>43151</v>
      </c>
      <c r="B957" s="10">
        <v>0.89583333333333337</v>
      </c>
      <c r="C957" s="8">
        <v>70638</v>
      </c>
      <c r="D957" s="8">
        <v>69400</v>
      </c>
      <c r="E957" s="8">
        <v>69100</v>
      </c>
      <c r="F957" s="8">
        <v>398</v>
      </c>
      <c r="G957" s="8">
        <v>1687</v>
      </c>
      <c r="H957" s="8">
        <v>8526</v>
      </c>
      <c r="I957" s="8">
        <v>50719</v>
      </c>
      <c r="J957" s="8">
        <v>3606</v>
      </c>
      <c r="K957" s="8">
        <v>24</v>
      </c>
      <c r="L957" s="8">
        <v>10579</v>
      </c>
      <c r="M957" s="8">
        <v>-611</v>
      </c>
      <c r="N957" s="8">
        <v>1288</v>
      </c>
    </row>
    <row r="958" spans="1:14" x14ac:dyDescent="0.25">
      <c r="A958" s="9">
        <v>43151</v>
      </c>
      <c r="B958" s="10">
        <v>0.91666666666666663</v>
      </c>
      <c r="C958" s="8">
        <v>69174</v>
      </c>
      <c r="D958" s="8">
        <v>67800</v>
      </c>
      <c r="E958" s="8">
        <v>67600</v>
      </c>
      <c r="F958" s="8">
        <v>396</v>
      </c>
      <c r="G958" s="8">
        <v>1686</v>
      </c>
      <c r="H958" s="8">
        <v>8467</v>
      </c>
      <c r="I958" s="8">
        <v>50711</v>
      </c>
      <c r="J958" s="8">
        <v>3826</v>
      </c>
      <c r="K958" s="8">
        <v>27</v>
      </c>
      <c r="L958" s="8">
        <v>9530</v>
      </c>
      <c r="M958" s="8">
        <v>-1188</v>
      </c>
      <c r="N958" s="8">
        <v>1287</v>
      </c>
    </row>
    <row r="959" spans="1:14" x14ac:dyDescent="0.25">
      <c r="A959" s="9">
        <v>43151</v>
      </c>
      <c r="B959" s="10">
        <v>0.9375</v>
      </c>
      <c r="C959" s="8">
        <v>69444</v>
      </c>
      <c r="D959" s="8">
        <v>68700</v>
      </c>
      <c r="E959" s="8">
        <v>68500</v>
      </c>
      <c r="F959" s="8">
        <v>396</v>
      </c>
      <c r="G959" s="8">
        <v>1602</v>
      </c>
      <c r="H959" s="8">
        <v>8226</v>
      </c>
      <c r="I959" s="8">
        <v>50691</v>
      </c>
      <c r="J959" s="8">
        <v>3761</v>
      </c>
      <c r="K959" s="8">
        <v>-1</v>
      </c>
      <c r="L959" s="8">
        <v>9184</v>
      </c>
      <c r="M959" s="8">
        <v>-1184</v>
      </c>
      <c r="N959" s="8">
        <v>1300</v>
      </c>
    </row>
    <row r="960" spans="1:14" x14ac:dyDescent="0.25">
      <c r="A960" s="9">
        <v>43151</v>
      </c>
      <c r="B960" s="10">
        <v>0.95833333333333337</v>
      </c>
      <c r="C960" s="8">
        <v>71989</v>
      </c>
      <c r="D960" s="8">
        <v>71400</v>
      </c>
      <c r="E960" s="8">
        <v>71300</v>
      </c>
      <c r="F960" s="8">
        <v>396</v>
      </c>
      <c r="G960" s="8">
        <v>1664</v>
      </c>
      <c r="H960" s="8">
        <v>8366</v>
      </c>
      <c r="I960" s="8">
        <v>50699</v>
      </c>
      <c r="J960" s="8">
        <v>3865</v>
      </c>
      <c r="K960" s="8">
        <v>7</v>
      </c>
      <c r="L960" s="8">
        <v>10384</v>
      </c>
      <c r="M960" s="8">
        <v>-357</v>
      </c>
      <c r="N960" s="8">
        <v>1302</v>
      </c>
    </row>
    <row r="961" spans="1:14" x14ac:dyDescent="0.25">
      <c r="A961" s="9">
        <v>43151</v>
      </c>
      <c r="B961" s="10">
        <v>0.97916666666666663</v>
      </c>
      <c r="C961" s="8">
        <v>71089</v>
      </c>
      <c r="D961" s="8">
        <v>70800</v>
      </c>
      <c r="E961" s="8">
        <v>70700</v>
      </c>
      <c r="F961" s="8">
        <v>396</v>
      </c>
      <c r="G961" s="8">
        <v>1587</v>
      </c>
      <c r="H961" s="8">
        <v>8323</v>
      </c>
      <c r="I961" s="8">
        <v>50551</v>
      </c>
      <c r="J961" s="8">
        <v>3830</v>
      </c>
      <c r="K961" s="8">
        <v>-1</v>
      </c>
      <c r="L961" s="8">
        <v>9587</v>
      </c>
      <c r="M961" s="8">
        <v>-29</v>
      </c>
      <c r="N961" s="8">
        <v>1298</v>
      </c>
    </row>
    <row r="962" spans="1:14" x14ac:dyDescent="0.25">
      <c r="A962" s="9">
        <v>43152</v>
      </c>
      <c r="B962" s="10">
        <v>0</v>
      </c>
      <c r="C962" s="8">
        <v>71031</v>
      </c>
      <c r="D962" s="8">
        <v>69100</v>
      </c>
      <c r="E962" s="8">
        <v>69800</v>
      </c>
      <c r="F962" s="8">
        <v>396</v>
      </c>
      <c r="G962" s="8">
        <v>1528</v>
      </c>
      <c r="H962" s="8">
        <v>8132</v>
      </c>
      <c r="I962" s="8">
        <v>50491</v>
      </c>
      <c r="J962" s="8">
        <v>3939</v>
      </c>
      <c r="K962" s="8">
        <v>-1</v>
      </c>
      <c r="L962" s="8">
        <v>9251</v>
      </c>
      <c r="M962" s="8">
        <v>-29</v>
      </c>
      <c r="N962" s="8">
        <v>1300</v>
      </c>
    </row>
    <row r="963" spans="1:14" x14ac:dyDescent="0.25">
      <c r="A963" s="9">
        <v>43152</v>
      </c>
      <c r="B963" s="10">
        <v>2.0833333333333332E-2</v>
      </c>
      <c r="C963" s="8">
        <v>69434</v>
      </c>
      <c r="D963" s="8">
        <v>67200</v>
      </c>
      <c r="E963" s="8">
        <v>67800</v>
      </c>
      <c r="F963" s="8">
        <v>395</v>
      </c>
      <c r="G963" s="8">
        <v>1612</v>
      </c>
      <c r="H963" s="8">
        <v>7334</v>
      </c>
      <c r="I963" s="8">
        <v>50556</v>
      </c>
      <c r="J963" s="8">
        <v>3925</v>
      </c>
      <c r="K963" s="8">
        <v>-1</v>
      </c>
      <c r="L963" s="8">
        <v>9280</v>
      </c>
      <c r="M963" s="8">
        <v>-765</v>
      </c>
      <c r="N963" s="8">
        <v>1302</v>
      </c>
    </row>
    <row r="964" spans="1:14" x14ac:dyDescent="0.25">
      <c r="A964" s="9">
        <v>43152</v>
      </c>
      <c r="B964" s="10">
        <v>4.1666666666666664E-2</v>
      </c>
      <c r="C964" s="8">
        <v>66857</v>
      </c>
      <c r="D964" s="8">
        <v>65100</v>
      </c>
      <c r="E964" s="8">
        <v>65500</v>
      </c>
      <c r="F964" s="8">
        <v>395</v>
      </c>
      <c r="G964" s="8">
        <v>1163</v>
      </c>
      <c r="H964" s="8">
        <v>7194</v>
      </c>
      <c r="I964" s="8">
        <v>50401</v>
      </c>
      <c r="J964" s="8">
        <v>4047</v>
      </c>
      <c r="K964" s="8">
        <v>-1</v>
      </c>
      <c r="L964" s="8">
        <v>8447</v>
      </c>
      <c r="M964" s="8">
        <v>-1511</v>
      </c>
      <c r="N964" s="8">
        <v>1303</v>
      </c>
    </row>
    <row r="965" spans="1:14" x14ac:dyDescent="0.25">
      <c r="A965" s="9">
        <v>43152</v>
      </c>
      <c r="B965" s="10">
        <v>6.25E-2</v>
      </c>
      <c r="C965" s="8">
        <v>66529</v>
      </c>
      <c r="D965" s="8">
        <v>66200</v>
      </c>
      <c r="E965" s="8">
        <v>66200</v>
      </c>
      <c r="F965" s="8">
        <v>393</v>
      </c>
      <c r="G965" s="8">
        <v>1157</v>
      </c>
      <c r="H965" s="8">
        <v>7078</v>
      </c>
      <c r="I965" s="8">
        <v>50366</v>
      </c>
      <c r="J965" s="8">
        <v>4110</v>
      </c>
      <c r="K965" s="8">
        <v>-1</v>
      </c>
      <c r="L965" s="8">
        <v>7840</v>
      </c>
      <c r="M965" s="8">
        <v>-2190</v>
      </c>
      <c r="N965" s="8">
        <v>1296</v>
      </c>
    </row>
    <row r="966" spans="1:14" x14ac:dyDescent="0.25">
      <c r="A966" s="9">
        <v>43152</v>
      </c>
      <c r="B966" s="10">
        <v>8.3333333333333329E-2</v>
      </c>
      <c r="C966" s="8">
        <v>66155</v>
      </c>
      <c r="D966" s="8">
        <v>65700</v>
      </c>
      <c r="E966" s="8">
        <v>65700</v>
      </c>
      <c r="F966" s="8">
        <v>394</v>
      </c>
      <c r="G966" s="8">
        <v>1170</v>
      </c>
      <c r="H966" s="8">
        <v>7095</v>
      </c>
      <c r="I966" s="8">
        <v>49905</v>
      </c>
      <c r="J966" s="8">
        <v>4228</v>
      </c>
      <c r="K966" s="8">
        <v>-1</v>
      </c>
      <c r="L966" s="8">
        <v>7722</v>
      </c>
      <c r="M966" s="8">
        <v>-2190</v>
      </c>
      <c r="N966" s="8">
        <v>1301</v>
      </c>
    </row>
    <row r="967" spans="1:14" x14ac:dyDescent="0.25">
      <c r="A967" s="9">
        <v>43152</v>
      </c>
      <c r="B967" s="10">
        <v>0.10416666666666667</v>
      </c>
      <c r="C967" s="8">
        <v>65650</v>
      </c>
      <c r="D967" s="8">
        <v>64200</v>
      </c>
      <c r="E967" s="8">
        <v>64100</v>
      </c>
      <c r="F967" s="8">
        <v>392</v>
      </c>
      <c r="G967" s="8">
        <v>1177</v>
      </c>
      <c r="H967" s="8">
        <v>6866</v>
      </c>
      <c r="I967" s="8">
        <v>49338</v>
      </c>
      <c r="J967" s="8">
        <v>4225</v>
      </c>
      <c r="K967" s="8">
        <v>-1</v>
      </c>
      <c r="L967" s="8">
        <v>7860</v>
      </c>
      <c r="M967" s="8">
        <v>-1602</v>
      </c>
      <c r="N967" s="8">
        <v>1299</v>
      </c>
    </row>
    <row r="968" spans="1:14" x14ac:dyDescent="0.25">
      <c r="A968" s="9">
        <v>43152</v>
      </c>
      <c r="B968" s="10">
        <v>0.125</v>
      </c>
      <c r="C968" s="8">
        <v>64118</v>
      </c>
      <c r="D968" s="8">
        <v>62500</v>
      </c>
      <c r="E968" s="8">
        <v>62700</v>
      </c>
      <c r="F968" s="8">
        <v>392</v>
      </c>
      <c r="G968" s="8">
        <v>1175</v>
      </c>
      <c r="H968" s="8">
        <v>6791</v>
      </c>
      <c r="I968" s="8">
        <v>48985</v>
      </c>
      <c r="J968" s="8">
        <v>4166</v>
      </c>
      <c r="K968" s="8">
        <v>-1</v>
      </c>
      <c r="L968" s="8">
        <v>7644</v>
      </c>
      <c r="M968" s="8">
        <v>-2487</v>
      </c>
      <c r="N968" s="8">
        <v>1301</v>
      </c>
    </row>
    <row r="969" spans="1:14" x14ac:dyDescent="0.25">
      <c r="A969" s="9">
        <v>43152</v>
      </c>
      <c r="B969" s="10">
        <v>0.14583333333333334</v>
      </c>
      <c r="C969" s="8">
        <v>63163</v>
      </c>
      <c r="D969" s="8">
        <v>61600</v>
      </c>
      <c r="E969" s="8">
        <v>61600</v>
      </c>
      <c r="F969" s="8">
        <v>393</v>
      </c>
      <c r="G969" s="8">
        <v>1286</v>
      </c>
      <c r="H969" s="8">
        <v>6152</v>
      </c>
      <c r="I969" s="8">
        <v>49114</v>
      </c>
      <c r="J969" s="8">
        <v>4190</v>
      </c>
      <c r="K969" s="8">
        <v>-1</v>
      </c>
      <c r="L969" s="8">
        <v>7666</v>
      </c>
      <c r="M969" s="8">
        <v>-2526</v>
      </c>
      <c r="N969" s="8">
        <v>1296</v>
      </c>
    </row>
    <row r="970" spans="1:14" x14ac:dyDescent="0.25">
      <c r="A970" s="9">
        <v>43152</v>
      </c>
      <c r="B970" s="10">
        <v>0.16666666666666666</v>
      </c>
      <c r="C970" s="8">
        <v>62376</v>
      </c>
      <c r="D970" s="8">
        <v>60900</v>
      </c>
      <c r="E970" s="8">
        <v>61000</v>
      </c>
      <c r="F970" s="8">
        <v>393</v>
      </c>
      <c r="G970" s="8">
        <v>1261</v>
      </c>
      <c r="H970" s="8">
        <v>5893</v>
      </c>
      <c r="I970" s="8">
        <v>49682</v>
      </c>
      <c r="J970" s="8">
        <v>4207</v>
      </c>
      <c r="K970" s="8">
        <v>-1</v>
      </c>
      <c r="L970" s="8">
        <v>7276</v>
      </c>
      <c r="M970" s="8">
        <v>-3084</v>
      </c>
      <c r="N970" s="8">
        <v>1295</v>
      </c>
    </row>
    <row r="971" spans="1:14" x14ac:dyDescent="0.25">
      <c r="A971" s="9">
        <v>43152</v>
      </c>
      <c r="B971" s="10">
        <v>0.1875</v>
      </c>
      <c r="C971" s="8">
        <v>62467</v>
      </c>
      <c r="D971" s="8">
        <v>61000</v>
      </c>
      <c r="E971" s="8">
        <v>61000</v>
      </c>
      <c r="F971" s="8">
        <v>393</v>
      </c>
      <c r="G971" s="8">
        <v>1314</v>
      </c>
      <c r="H971" s="8">
        <v>6073</v>
      </c>
      <c r="I971" s="8">
        <v>50204</v>
      </c>
      <c r="J971" s="8">
        <v>4366</v>
      </c>
      <c r="K971" s="8">
        <v>-1</v>
      </c>
      <c r="L971" s="8">
        <v>7289</v>
      </c>
      <c r="M971" s="8">
        <v>-3076</v>
      </c>
      <c r="N971" s="8">
        <v>1284</v>
      </c>
    </row>
    <row r="972" spans="1:14" x14ac:dyDescent="0.25">
      <c r="A972" s="9">
        <v>43152</v>
      </c>
      <c r="B972" s="10">
        <v>0.20833333333333334</v>
      </c>
      <c r="C972" s="8">
        <v>63010</v>
      </c>
      <c r="D972" s="8">
        <v>61800</v>
      </c>
      <c r="E972" s="8">
        <v>61900</v>
      </c>
      <c r="F972" s="8">
        <v>392</v>
      </c>
      <c r="G972" s="8">
        <v>1438</v>
      </c>
      <c r="H972" s="8">
        <v>6335</v>
      </c>
      <c r="I972" s="8">
        <v>50370</v>
      </c>
      <c r="J972" s="8">
        <v>4428</v>
      </c>
      <c r="K972" s="8">
        <v>-1</v>
      </c>
      <c r="L972" s="8">
        <v>7267</v>
      </c>
      <c r="M972" s="8">
        <v>-2838</v>
      </c>
      <c r="N972" s="8">
        <v>1288</v>
      </c>
    </row>
    <row r="973" spans="1:14" x14ac:dyDescent="0.25">
      <c r="A973" s="9">
        <v>43152</v>
      </c>
      <c r="B973" s="10">
        <v>0.22916666666666666</v>
      </c>
      <c r="C973" s="8">
        <v>65171</v>
      </c>
      <c r="D973" s="8">
        <v>63900</v>
      </c>
      <c r="E973" s="8">
        <v>64000</v>
      </c>
      <c r="F973" s="8">
        <v>394</v>
      </c>
      <c r="G973" s="8">
        <v>1646</v>
      </c>
      <c r="H973" s="8">
        <v>6956</v>
      </c>
      <c r="I973" s="8">
        <v>50272</v>
      </c>
      <c r="J973" s="8">
        <v>4638</v>
      </c>
      <c r="K973" s="8">
        <v>-1</v>
      </c>
      <c r="L973" s="8">
        <v>7322</v>
      </c>
      <c r="M973" s="8">
        <v>-2804</v>
      </c>
      <c r="N973" s="8">
        <v>1275</v>
      </c>
    </row>
    <row r="974" spans="1:14" x14ac:dyDescent="0.25">
      <c r="A974" s="9">
        <v>43152</v>
      </c>
      <c r="B974" s="10">
        <v>0.25</v>
      </c>
      <c r="C974" s="8">
        <v>67104</v>
      </c>
      <c r="D974" s="8">
        <v>66200</v>
      </c>
      <c r="E974" s="8">
        <v>66100</v>
      </c>
      <c r="F974" s="8">
        <v>395</v>
      </c>
      <c r="G974" s="8">
        <v>2064</v>
      </c>
      <c r="H974" s="8">
        <v>7523</v>
      </c>
      <c r="I974" s="8">
        <v>50365</v>
      </c>
      <c r="J974" s="8">
        <v>4702</v>
      </c>
      <c r="K974" s="8">
        <v>-1</v>
      </c>
      <c r="L974" s="8">
        <v>7833</v>
      </c>
      <c r="M974" s="8">
        <v>-1837</v>
      </c>
      <c r="N974" s="8">
        <v>1292</v>
      </c>
    </row>
    <row r="975" spans="1:14" x14ac:dyDescent="0.25">
      <c r="A975" s="9">
        <v>43152</v>
      </c>
      <c r="B975" s="10">
        <v>0.27083333333333331</v>
      </c>
      <c r="C975" s="8">
        <v>70749</v>
      </c>
      <c r="D975" s="8">
        <v>69400</v>
      </c>
      <c r="E975" s="8">
        <v>69600</v>
      </c>
      <c r="F975" s="8">
        <v>395</v>
      </c>
      <c r="G975" s="8">
        <v>2181</v>
      </c>
      <c r="H975" s="8">
        <v>7841</v>
      </c>
      <c r="I975" s="8">
        <v>50533</v>
      </c>
      <c r="J975" s="8">
        <v>4692</v>
      </c>
      <c r="K975" s="8">
        <v>-1</v>
      </c>
      <c r="L975" s="8">
        <v>8771</v>
      </c>
      <c r="M975" s="8">
        <v>-462</v>
      </c>
      <c r="N975" s="8">
        <v>1284</v>
      </c>
    </row>
    <row r="976" spans="1:14" x14ac:dyDescent="0.25">
      <c r="A976" s="9">
        <v>43152</v>
      </c>
      <c r="B976" s="10">
        <v>0.29166666666666669</v>
      </c>
      <c r="C976" s="8">
        <v>73858</v>
      </c>
      <c r="D976" s="8">
        <v>72700</v>
      </c>
      <c r="E976" s="8">
        <v>72900</v>
      </c>
      <c r="F976" s="8">
        <v>397</v>
      </c>
      <c r="G976" s="8">
        <v>2337</v>
      </c>
      <c r="H976" s="8">
        <v>8484</v>
      </c>
      <c r="I976" s="8">
        <v>50776</v>
      </c>
      <c r="J976" s="8">
        <v>4726</v>
      </c>
      <c r="K976" s="8">
        <v>-1</v>
      </c>
      <c r="L976" s="8">
        <v>10808</v>
      </c>
      <c r="M976" s="8">
        <v>-30</v>
      </c>
      <c r="N976" s="8">
        <v>1286</v>
      </c>
    </row>
    <row r="977" spans="1:14" x14ac:dyDescent="0.25">
      <c r="A977" s="9">
        <v>43152</v>
      </c>
      <c r="B977" s="10">
        <v>0.3125</v>
      </c>
      <c r="C977" s="8">
        <v>76776</v>
      </c>
      <c r="D977" s="8">
        <v>75300</v>
      </c>
      <c r="E977" s="8">
        <v>75400</v>
      </c>
      <c r="F977" s="8">
        <v>397</v>
      </c>
      <c r="G977" s="8">
        <v>2330</v>
      </c>
      <c r="H977" s="8">
        <v>8659</v>
      </c>
      <c r="I977" s="8">
        <v>50794</v>
      </c>
      <c r="J977" s="8">
        <v>4783</v>
      </c>
      <c r="K977" s="8">
        <v>-2</v>
      </c>
      <c r="L977" s="8">
        <v>12840</v>
      </c>
      <c r="M977" s="8">
        <v>-29</v>
      </c>
      <c r="N977" s="8">
        <v>1286</v>
      </c>
    </row>
    <row r="978" spans="1:14" x14ac:dyDescent="0.25">
      <c r="A978" s="9">
        <v>43152</v>
      </c>
      <c r="B978" s="10">
        <v>0.33333333333333331</v>
      </c>
      <c r="C978" s="8">
        <v>77674</v>
      </c>
      <c r="D978" s="8">
        <v>76400</v>
      </c>
      <c r="E978" s="8">
        <v>76600</v>
      </c>
      <c r="F978" s="8">
        <v>398</v>
      </c>
      <c r="G978" s="8">
        <v>2350</v>
      </c>
      <c r="H978" s="8">
        <v>8862</v>
      </c>
      <c r="I978" s="8">
        <v>50840</v>
      </c>
      <c r="J978" s="8">
        <v>4738</v>
      </c>
      <c r="K978" s="8">
        <v>21</v>
      </c>
      <c r="L978" s="8">
        <v>13886</v>
      </c>
      <c r="M978" s="8">
        <v>-28</v>
      </c>
      <c r="N978" s="8">
        <v>1282</v>
      </c>
    </row>
    <row r="979" spans="1:14" x14ac:dyDescent="0.25">
      <c r="A979" s="9">
        <v>43152</v>
      </c>
      <c r="B979" s="10">
        <v>0.35416666666666669</v>
      </c>
      <c r="C979" s="8">
        <v>79163</v>
      </c>
      <c r="D979" s="8">
        <v>77200</v>
      </c>
      <c r="E979" s="8">
        <v>78000</v>
      </c>
      <c r="F979" s="8">
        <v>398</v>
      </c>
      <c r="G979" s="8">
        <v>2368</v>
      </c>
      <c r="H979" s="8">
        <v>8947</v>
      </c>
      <c r="I979" s="8">
        <v>50808</v>
      </c>
      <c r="J979" s="8">
        <v>4652</v>
      </c>
      <c r="K979" s="8">
        <v>249</v>
      </c>
      <c r="L979" s="8">
        <v>15782</v>
      </c>
      <c r="M979" s="8">
        <v>-29</v>
      </c>
      <c r="N979" s="8">
        <v>1275</v>
      </c>
    </row>
    <row r="980" spans="1:14" x14ac:dyDescent="0.25">
      <c r="A980" s="9">
        <v>43152</v>
      </c>
      <c r="B980" s="10">
        <v>0.375</v>
      </c>
      <c r="C980" s="8">
        <v>79969</v>
      </c>
      <c r="D980" s="8">
        <v>78300</v>
      </c>
      <c r="E980" s="8">
        <v>78700</v>
      </c>
      <c r="F980" s="8">
        <v>399</v>
      </c>
      <c r="G980" s="8">
        <v>2373</v>
      </c>
      <c r="H980" s="8">
        <v>8973</v>
      </c>
      <c r="I980" s="8">
        <v>50833</v>
      </c>
      <c r="J980" s="8">
        <v>4398</v>
      </c>
      <c r="K980" s="8">
        <v>754</v>
      </c>
      <c r="L980" s="8">
        <v>15968</v>
      </c>
      <c r="M980" s="8">
        <v>-29</v>
      </c>
      <c r="N980" s="8">
        <v>1277</v>
      </c>
    </row>
    <row r="981" spans="1:14" x14ac:dyDescent="0.25">
      <c r="A981" s="9">
        <v>43152</v>
      </c>
      <c r="B981" s="10">
        <v>0.39583333333333331</v>
      </c>
      <c r="C981" s="8">
        <v>80216</v>
      </c>
      <c r="D981" s="8">
        <v>78500</v>
      </c>
      <c r="E981" s="8">
        <v>79100</v>
      </c>
      <c r="F981" s="8">
        <v>399</v>
      </c>
      <c r="G981" s="8">
        <v>2376</v>
      </c>
      <c r="H981" s="8">
        <v>9078</v>
      </c>
      <c r="I981" s="8">
        <v>50806</v>
      </c>
      <c r="J981" s="8">
        <v>4147</v>
      </c>
      <c r="K981" s="8">
        <v>1486</v>
      </c>
      <c r="L981" s="8">
        <v>15806</v>
      </c>
      <c r="M981" s="8">
        <v>-29</v>
      </c>
      <c r="N981" s="8">
        <v>1264</v>
      </c>
    </row>
    <row r="982" spans="1:14" x14ac:dyDescent="0.25">
      <c r="A982" s="9">
        <v>43152</v>
      </c>
      <c r="B982" s="10">
        <v>0.41666666666666669</v>
      </c>
      <c r="C982" s="8">
        <v>79998</v>
      </c>
      <c r="D982" s="8">
        <v>78300</v>
      </c>
      <c r="E982" s="8">
        <v>78400</v>
      </c>
      <c r="F982" s="8">
        <v>399</v>
      </c>
      <c r="G982" s="8">
        <v>2373</v>
      </c>
      <c r="H982" s="8">
        <v>9061</v>
      </c>
      <c r="I982" s="8">
        <v>50872</v>
      </c>
      <c r="J982" s="8">
        <v>4024</v>
      </c>
      <c r="K982" s="8">
        <v>2215</v>
      </c>
      <c r="L982" s="8">
        <v>14723</v>
      </c>
      <c r="M982" s="8">
        <v>-29</v>
      </c>
      <c r="N982" s="8">
        <v>1252</v>
      </c>
    </row>
    <row r="983" spans="1:14" x14ac:dyDescent="0.25">
      <c r="A983" s="9">
        <v>43152</v>
      </c>
      <c r="B983" s="10">
        <v>0.4375</v>
      </c>
      <c r="C983" s="8">
        <v>79607</v>
      </c>
      <c r="D983" s="8">
        <v>78100</v>
      </c>
      <c r="E983" s="8">
        <v>77900</v>
      </c>
      <c r="F983" s="8">
        <v>399</v>
      </c>
      <c r="G983" s="8">
        <v>2361</v>
      </c>
      <c r="H983" s="8">
        <v>9046</v>
      </c>
      <c r="I983" s="8">
        <v>50885</v>
      </c>
      <c r="J983" s="8">
        <v>4153</v>
      </c>
      <c r="K983" s="8">
        <v>2972</v>
      </c>
      <c r="L983" s="8">
        <v>12920</v>
      </c>
      <c r="M983" s="8">
        <v>-29</v>
      </c>
      <c r="N983" s="8">
        <v>1255</v>
      </c>
    </row>
    <row r="984" spans="1:14" x14ac:dyDescent="0.25">
      <c r="A984" s="9">
        <v>43152</v>
      </c>
      <c r="B984" s="10">
        <v>0.45833333333333331</v>
      </c>
      <c r="C984" s="8">
        <v>79039</v>
      </c>
      <c r="D984" s="8">
        <v>77700</v>
      </c>
      <c r="E984" s="8">
        <v>77500</v>
      </c>
      <c r="F984" s="8">
        <v>398</v>
      </c>
      <c r="G984" s="8">
        <v>2363</v>
      </c>
      <c r="H984" s="8">
        <v>8983</v>
      </c>
      <c r="I984" s="8">
        <v>50876</v>
      </c>
      <c r="J984" s="8">
        <v>4298</v>
      </c>
      <c r="K984" s="8">
        <v>3553</v>
      </c>
      <c r="L984" s="8">
        <v>11812</v>
      </c>
      <c r="M984" s="8">
        <v>-28</v>
      </c>
      <c r="N984" s="8">
        <v>1264</v>
      </c>
    </row>
    <row r="985" spans="1:14" x14ac:dyDescent="0.25">
      <c r="A985" s="9">
        <v>43152</v>
      </c>
      <c r="B985" s="10">
        <v>0.47916666666666669</v>
      </c>
      <c r="C985" s="8">
        <v>79041</v>
      </c>
      <c r="D985" s="8">
        <v>77500</v>
      </c>
      <c r="E985" s="8">
        <v>77300</v>
      </c>
      <c r="F985" s="8">
        <v>397</v>
      </c>
      <c r="G985" s="8">
        <v>2330</v>
      </c>
      <c r="H985" s="8">
        <v>8953</v>
      </c>
      <c r="I985" s="8">
        <v>50868</v>
      </c>
      <c r="J985" s="8">
        <v>4429</v>
      </c>
      <c r="K985" s="8">
        <v>4063</v>
      </c>
      <c r="L985" s="8">
        <v>11340</v>
      </c>
      <c r="M985" s="8">
        <v>-28</v>
      </c>
      <c r="N985" s="8">
        <v>1276</v>
      </c>
    </row>
    <row r="986" spans="1:14" x14ac:dyDescent="0.25">
      <c r="A986" s="9">
        <v>43152</v>
      </c>
      <c r="B986" s="10">
        <v>0.5</v>
      </c>
      <c r="C986" s="8">
        <v>79123</v>
      </c>
      <c r="D986" s="8">
        <v>77700</v>
      </c>
      <c r="E986" s="8">
        <v>77600</v>
      </c>
      <c r="F986" s="8">
        <v>399</v>
      </c>
      <c r="G986" s="8">
        <v>2253</v>
      </c>
      <c r="H986" s="8">
        <v>8795</v>
      </c>
      <c r="I986" s="8">
        <v>50856</v>
      </c>
      <c r="J986" s="8">
        <v>4606</v>
      </c>
      <c r="K986" s="8">
        <v>4332</v>
      </c>
      <c r="L986" s="8">
        <v>10399</v>
      </c>
      <c r="M986" s="8">
        <v>-28</v>
      </c>
      <c r="N986" s="8">
        <v>1278</v>
      </c>
    </row>
    <row r="987" spans="1:14" x14ac:dyDescent="0.25">
      <c r="A987" s="9">
        <v>43152</v>
      </c>
      <c r="B987" s="10">
        <v>0.52083333333333337</v>
      </c>
      <c r="C987" s="8">
        <v>78144</v>
      </c>
      <c r="D987" s="8">
        <v>76400</v>
      </c>
      <c r="E987" s="8">
        <v>76000</v>
      </c>
      <c r="F987" s="8">
        <v>397</v>
      </c>
      <c r="G987" s="8">
        <v>1976</v>
      </c>
      <c r="H987" s="8">
        <v>8649</v>
      </c>
      <c r="I987" s="8">
        <v>50861</v>
      </c>
      <c r="J987" s="8">
        <v>4602</v>
      </c>
      <c r="K987" s="8">
        <v>4585</v>
      </c>
      <c r="L987" s="8">
        <v>10274</v>
      </c>
      <c r="M987" s="8">
        <v>-28</v>
      </c>
      <c r="N987" s="8">
        <v>1276</v>
      </c>
    </row>
    <row r="988" spans="1:14" x14ac:dyDescent="0.25">
      <c r="A988" s="9">
        <v>43152</v>
      </c>
      <c r="B988" s="10">
        <v>0.54166666666666663</v>
      </c>
      <c r="C988" s="8">
        <v>77909</v>
      </c>
      <c r="D988" s="8">
        <v>77200</v>
      </c>
      <c r="E988" s="8">
        <v>77000</v>
      </c>
      <c r="F988" s="8">
        <v>397</v>
      </c>
      <c r="G988" s="8">
        <v>1962</v>
      </c>
      <c r="H988" s="8">
        <v>8651</v>
      </c>
      <c r="I988" s="8">
        <v>50860</v>
      </c>
      <c r="J988" s="8">
        <v>4653</v>
      </c>
      <c r="K988" s="8">
        <v>4670</v>
      </c>
      <c r="L988" s="8">
        <v>9959</v>
      </c>
      <c r="M988" s="8">
        <v>-28</v>
      </c>
      <c r="N988" s="8">
        <v>1276</v>
      </c>
    </row>
    <row r="989" spans="1:14" x14ac:dyDescent="0.25">
      <c r="A989" s="9">
        <v>43152</v>
      </c>
      <c r="B989" s="10">
        <v>0.5625</v>
      </c>
      <c r="C989" s="8">
        <v>76814</v>
      </c>
      <c r="D989" s="8">
        <v>74700</v>
      </c>
      <c r="E989" s="8">
        <v>74500</v>
      </c>
      <c r="F989" s="8">
        <v>399</v>
      </c>
      <c r="G989" s="8">
        <v>1964</v>
      </c>
      <c r="H989" s="8">
        <v>8777</v>
      </c>
      <c r="I989" s="8">
        <v>50834</v>
      </c>
      <c r="J989" s="8">
        <v>4764</v>
      </c>
      <c r="K989" s="8">
        <v>4629</v>
      </c>
      <c r="L989" s="8">
        <v>10006</v>
      </c>
      <c r="M989" s="8">
        <v>-28</v>
      </c>
      <c r="N989" s="8">
        <v>1275</v>
      </c>
    </row>
    <row r="990" spans="1:14" x14ac:dyDescent="0.25">
      <c r="A990" s="9">
        <v>43152</v>
      </c>
      <c r="B990" s="10">
        <v>0.58333333333333337</v>
      </c>
      <c r="C990" s="8">
        <v>76027</v>
      </c>
      <c r="D990" s="8">
        <v>74100</v>
      </c>
      <c r="E990" s="8">
        <v>73900</v>
      </c>
      <c r="F990" s="8">
        <v>399</v>
      </c>
      <c r="G990" s="8">
        <v>1953</v>
      </c>
      <c r="H990" s="8">
        <v>8791</v>
      </c>
      <c r="I990" s="8">
        <v>50828</v>
      </c>
      <c r="J990" s="8">
        <v>4831</v>
      </c>
      <c r="K990" s="8">
        <v>4444</v>
      </c>
      <c r="L990" s="8">
        <v>9586</v>
      </c>
      <c r="M990" s="8">
        <v>-442</v>
      </c>
      <c r="N990" s="8">
        <v>1278</v>
      </c>
    </row>
    <row r="991" spans="1:14" x14ac:dyDescent="0.25">
      <c r="A991" s="9">
        <v>43152</v>
      </c>
      <c r="B991" s="10">
        <v>0.60416666666666663</v>
      </c>
      <c r="C991" s="8">
        <v>74993</v>
      </c>
      <c r="D991" s="8">
        <v>73600</v>
      </c>
      <c r="E991" s="8">
        <v>73400</v>
      </c>
      <c r="F991" s="8">
        <v>396</v>
      </c>
      <c r="G991" s="8">
        <v>2060</v>
      </c>
      <c r="H991" s="8">
        <v>8767</v>
      </c>
      <c r="I991" s="8">
        <v>50740</v>
      </c>
      <c r="J991" s="8">
        <v>5116</v>
      </c>
      <c r="K991" s="8">
        <v>4215</v>
      </c>
      <c r="L991" s="8">
        <v>9444</v>
      </c>
      <c r="M991" s="8">
        <v>-538</v>
      </c>
      <c r="N991" s="8">
        <v>1275</v>
      </c>
    </row>
    <row r="992" spans="1:14" x14ac:dyDescent="0.25">
      <c r="A992" s="9">
        <v>43152</v>
      </c>
      <c r="B992" s="10">
        <v>0.625</v>
      </c>
      <c r="C992" s="8">
        <v>73396</v>
      </c>
      <c r="D992" s="8">
        <v>71500</v>
      </c>
      <c r="E992" s="8">
        <v>71300</v>
      </c>
      <c r="F992" s="8">
        <v>398</v>
      </c>
      <c r="G992" s="8">
        <v>1867</v>
      </c>
      <c r="H992" s="8">
        <v>8530</v>
      </c>
      <c r="I992" s="8">
        <v>50667</v>
      </c>
      <c r="J992" s="8">
        <v>5470</v>
      </c>
      <c r="K992" s="8">
        <v>3869</v>
      </c>
      <c r="L992" s="8">
        <v>8982</v>
      </c>
      <c r="M992" s="8">
        <v>-772</v>
      </c>
      <c r="N992" s="8">
        <v>1272</v>
      </c>
    </row>
    <row r="993" spans="1:14" x14ac:dyDescent="0.25">
      <c r="A993" s="9">
        <v>43152</v>
      </c>
      <c r="B993" s="10">
        <v>0.64583333333333337</v>
      </c>
      <c r="C993" s="8">
        <v>72502</v>
      </c>
      <c r="D993" s="8">
        <v>70600</v>
      </c>
      <c r="E993" s="8">
        <v>70400</v>
      </c>
      <c r="F993" s="8">
        <v>398</v>
      </c>
      <c r="G993" s="8">
        <v>1912</v>
      </c>
      <c r="H993" s="8">
        <v>8564</v>
      </c>
      <c r="I993" s="8">
        <v>50641</v>
      </c>
      <c r="J993" s="8">
        <v>5785</v>
      </c>
      <c r="K993" s="8">
        <v>3427</v>
      </c>
      <c r="L993" s="8">
        <v>9005</v>
      </c>
      <c r="M993" s="8">
        <v>-880</v>
      </c>
      <c r="N993" s="8">
        <v>1282</v>
      </c>
    </row>
    <row r="994" spans="1:14" x14ac:dyDescent="0.25">
      <c r="A994" s="9">
        <v>43152</v>
      </c>
      <c r="B994" s="10">
        <v>0.66666666666666663</v>
      </c>
      <c r="C994" s="8">
        <v>71939</v>
      </c>
      <c r="D994" s="8">
        <v>70000</v>
      </c>
      <c r="E994" s="8">
        <v>69800</v>
      </c>
      <c r="F994" s="8">
        <v>398</v>
      </c>
      <c r="G994" s="8">
        <v>1654</v>
      </c>
      <c r="H994" s="8">
        <v>8486</v>
      </c>
      <c r="I994" s="8">
        <v>50598</v>
      </c>
      <c r="J994" s="8">
        <v>6028</v>
      </c>
      <c r="K994" s="8">
        <v>2852</v>
      </c>
      <c r="L994" s="8">
        <v>9212</v>
      </c>
      <c r="M994" s="8">
        <v>-880</v>
      </c>
      <c r="N994" s="8">
        <v>1265</v>
      </c>
    </row>
    <row r="995" spans="1:14" x14ac:dyDescent="0.25">
      <c r="A995" s="9">
        <v>43152</v>
      </c>
      <c r="B995" s="10">
        <v>0.6875</v>
      </c>
      <c r="C995" s="8">
        <v>71423</v>
      </c>
      <c r="D995" s="8">
        <v>69900</v>
      </c>
      <c r="E995" s="8">
        <v>69700</v>
      </c>
      <c r="F995" s="8">
        <v>397</v>
      </c>
      <c r="G995" s="8">
        <v>1759</v>
      </c>
      <c r="H995" s="8">
        <v>8657</v>
      </c>
      <c r="I995" s="8">
        <v>50722</v>
      </c>
      <c r="J995" s="8">
        <v>6225</v>
      </c>
      <c r="K995" s="8">
        <v>2186</v>
      </c>
      <c r="L995" s="8">
        <v>9672</v>
      </c>
      <c r="M995" s="8">
        <v>-880</v>
      </c>
      <c r="N995" s="8">
        <v>1274</v>
      </c>
    </row>
    <row r="996" spans="1:14" x14ac:dyDescent="0.25">
      <c r="A996" s="9">
        <v>43152</v>
      </c>
      <c r="B996" s="10">
        <v>0.70833333333333337</v>
      </c>
      <c r="C996" s="8">
        <v>71373</v>
      </c>
      <c r="D996" s="8">
        <v>69700</v>
      </c>
      <c r="E996" s="8">
        <v>69500</v>
      </c>
      <c r="F996" s="8">
        <v>398</v>
      </c>
      <c r="G996" s="8">
        <v>1826</v>
      </c>
      <c r="H996" s="8">
        <v>8707</v>
      </c>
      <c r="I996" s="8">
        <v>50771</v>
      </c>
      <c r="J996" s="8">
        <v>6210</v>
      </c>
      <c r="K996" s="8">
        <v>1479</v>
      </c>
      <c r="L996" s="8">
        <v>10242</v>
      </c>
      <c r="M996" s="8">
        <v>-876</v>
      </c>
      <c r="N996" s="8">
        <v>1295</v>
      </c>
    </row>
    <row r="997" spans="1:14" x14ac:dyDescent="0.25">
      <c r="A997" s="9">
        <v>43152</v>
      </c>
      <c r="B997" s="10">
        <v>0.72916666666666663</v>
      </c>
      <c r="C997" s="8">
        <v>71816</v>
      </c>
      <c r="D997" s="8">
        <v>70600</v>
      </c>
      <c r="E997" s="8">
        <v>70500</v>
      </c>
      <c r="F997" s="8">
        <v>398</v>
      </c>
      <c r="G997" s="8">
        <v>1851</v>
      </c>
      <c r="H997" s="8">
        <v>8513</v>
      </c>
      <c r="I997" s="8">
        <v>50769</v>
      </c>
      <c r="J997" s="8">
        <v>6012</v>
      </c>
      <c r="K997" s="8">
        <v>776</v>
      </c>
      <c r="L997" s="8">
        <v>10895</v>
      </c>
      <c r="M997" s="8">
        <v>-643</v>
      </c>
      <c r="N997" s="8">
        <v>1298</v>
      </c>
    </row>
    <row r="998" spans="1:14" x14ac:dyDescent="0.25">
      <c r="A998" s="9">
        <v>43152</v>
      </c>
      <c r="B998" s="10">
        <v>0.75</v>
      </c>
      <c r="C998" s="8">
        <v>73532</v>
      </c>
      <c r="D998" s="8">
        <v>72100</v>
      </c>
      <c r="E998" s="8">
        <v>72000</v>
      </c>
      <c r="F998" s="8">
        <v>399</v>
      </c>
      <c r="G998" s="8">
        <v>1964</v>
      </c>
      <c r="H998" s="8">
        <v>8685</v>
      </c>
      <c r="I998" s="8">
        <v>50709</v>
      </c>
      <c r="J998" s="8">
        <v>5650</v>
      </c>
      <c r="K998" s="8">
        <v>251</v>
      </c>
      <c r="L998" s="8">
        <v>12905</v>
      </c>
      <c r="M998" s="8">
        <v>-29</v>
      </c>
      <c r="N998" s="8">
        <v>1164</v>
      </c>
    </row>
    <row r="999" spans="1:14" x14ac:dyDescent="0.25">
      <c r="A999" s="9">
        <v>43152</v>
      </c>
      <c r="B999" s="10">
        <v>0.77083333333333337</v>
      </c>
      <c r="C999" s="8">
        <v>76986</v>
      </c>
      <c r="D999" s="8">
        <v>76200</v>
      </c>
      <c r="E999" s="8">
        <v>76200</v>
      </c>
      <c r="F999" s="8">
        <v>402</v>
      </c>
      <c r="G999" s="8">
        <v>1857</v>
      </c>
      <c r="H999" s="8">
        <v>8504</v>
      </c>
      <c r="I999" s="8">
        <v>50340</v>
      </c>
      <c r="J999" s="8">
        <v>5657</v>
      </c>
      <c r="K999" s="8">
        <v>23</v>
      </c>
      <c r="L999" s="8">
        <v>14265</v>
      </c>
      <c r="M999" s="8">
        <v>-29</v>
      </c>
      <c r="N999" s="8">
        <v>1148</v>
      </c>
    </row>
    <row r="1000" spans="1:14" x14ac:dyDescent="0.25">
      <c r="A1000" s="9">
        <v>43152</v>
      </c>
      <c r="B1000" s="10">
        <v>0.79166666666666663</v>
      </c>
      <c r="C1000" s="8">
        <v>81652</v>
      </c>
      <c r="D1000" s="8">
        <v>80300</v>
      </c>
      <c r="E1000" s="8">
        <v>80300</v>
      </c>
      <c r="F1000" s="8">
        <v>401</v>
      </c>
      <c r="G1000" s="8">
        <v>2253</v>
      </c>
      <c r="H1000" s="8">
        <v>9046</v>
      </c>
      <c r="I1000" s="8">
        <v>50800</v>
      </c>
      <c r="J1000" s="8">
        <v>5820</v>
      </c>
      <c r="K1000" s="8">
        <v>-1</v>
      </c>
      <c r="L1000" s="8">
        <v>16572</v>
      </c>
      <c r="M1000" s="8">
        <v>-29</v>
      </c>
      <c r="N1000" s="8">
        <v>1156</v>
      </c>
    </row>
    <row r="1001" spans="1:14" x14ac:dyDescent="0.25">
      <c r="A1001" s="9">
        <v>43152</v>
      </c>
      <c r="B1001" s="10">
        <v>0.8125</v>
      </c>
      <c r="C1001" s="8">
        <v>82270</v>
      </c>
      <c r="D1001" s="8">
        <v>79700</v>
      </c>
      <c r="E1001" s="8">
        <v>79700</v>
      </c>
      <c r="F1001" s="8">
        <v>402</v>
      </c>
      <c r="G1001" s="8">
        <v>2355</v>
      </c>
      <c r="H1001" s="8">
        <v>9068</v>
      </c>
      <c r="I1001" s="8">
        <v>50930</v>
      </c>
      <c r="J1001" s="8">
        <v>6014</v>
      </c>
      <c r="K1001" s="8">
        <v>-1</v>
      </c>
      <c r="L1001" s="8">
        <v>17080</v>
      </c>
      <c r="M1001" s="8">
        <v>-29</v>
      </c>
      <c r="N1001" s="8">
        <v>1165</v>
      </c>
    </row>
    <row r="1002" spans="1:14" x14ac:dyDescent="0.25">
      <c r="A1002" s="9">
        <v>43152</v>
      </c>
      <c r="B1002" s="10">
        <v>0.83333333333333337</v>
      </c>
      <c r="C1002" s="8">
        <v>80636</v>
      </c>
      <c r="D1002" s="8">
        <v>77900</v>
      </c>
      <c r="E1002" s="8">
        <v>77900</v>
      </c>
      <c r="F1002" s="8">
        <v>403</v>
      </c>
      <c r="G1002" s="8">
        <v>1953</v>
      </c>
      <c r="H1002" s="8">
        <v>8989</v>
      </c>
      <c r="I1002" s="8">
        <v>50965</v>
      </c>
      <c r="J1002" s="8">
        <v>6271</v>
      </c>
      <c r="K1002" s="8">
        <v>-1</v>
      </c>
      <c r="L1002" s="8">
        <v>15905</v>
      </c>
      <c r="M1002" s="8">
        <v>-29</v>
      </c>
      <c r="N1002" s="8">
        <v>1156</v>
      </c>
    </row>
    <row r="1003" spans="1:14" x14ac:dyDescent="0.25">
      <c r="A1003" s="9">
        <v>43152</v>
      </c>
      <c r="B1003" s="10">
        <v>0.85416666666666663</v>
      </c>
      <c r="C1003" s="8">
        <v>78498</v>
      </c>
      <c r="D1003" s="8">
        <v>75700</v>
      </c>
      <c r="E1003" s="8">
        <v>75700</v>
      </c>
      <c r="F1003" s="8">
        <v>402</v>
      </c>
      <c r="G1003" s="8">
        <v>1624</v>
      </c>
      <c r="H1003" s="8">
        <v>8967</v>
      </c>
      <c r="I1003" s="8">
        <v>51076</v>
      </c>
      <c r="J1003" s="8">
        <v>6334</v>
      </c>
      <c r="K1003" s="8">
        <v>-1</v>
      </c>
      <c r="L1003" s="8">
        <v>13975</v>
      </c>
      <c r="M1003" s="8">
        <v>-29</v>
      </c>
      <c r="N1003" s="8">
        <v>1173</v>
      </c>
    </row>
    <row r="1004" spans="1:14" x14ac:dyDescent="0.25">
      <c r="A1004" s="9">
        <v>43152</v>
      </c>
      <c r="B1004" s="10">
        <v>0.875</v>
      </c>
      <c r="C1004" s="8">
        <v>76187</v>
      </c>
      <c r="D1004" s="8">
        <v>73900</v>
      </c>
      <c r="E1004" s="8">
        <v>73900</v>
      </c>
      <c r="F1004" s="8">
        <v>401</v>
      </c>
      <c r="G1004" s="8">
        <v>1231</v>
      </c>
      <c r="H1004" s="8">
        <v>8876</v>
      </c>
      <c r="I1004" s="8">
        <v>51083</v>
      </c>
      <c r="J1004" s="8">
        <v>6343</v>
      </c>
      <c r="K1004" s="8">
        <v>-1</v>
      </c>
      <c r="L1004" s="8">
        <v>12115</v>
      </c>
      <c r="M1004" s="8">
        <v>-28</v>
      </c>
      <c r="N1004" s="8">
        <v>1176</v>
      </c>
    </row>
    <row r="1005" spans="1:14" x14ac:dyDescent="0.25">
      <c r="A1005" s="9">
        <v>43152</v>
      </c>
      <c r="B1005" s="10">
        <v>0.89583333333333337</v>
      </c>
      <c r="C1005" s="8">
        <v>74631</v>
      </c>
      <c r="D1005" s="8">
        <v>71800</v>
      </c>
      <c r="E1005" s="8">
        <v>71800</v>
      </c>
      <c r="F1005" s="8">
        <v>399</v>
      </c>
      <c r="G1005" s="8">
        <v>1436</v>
      </c>
      <c r="H1005" s="8">
        <v>8830</v>
      </c>
      <c r="I1005" s="8">
        <v>51258</v>
      </c>
      <c r="J1005" s="8">
        <v>6223</v>
      </c>
      <c r="K1005" s="8">
        <v>-1</v>
      </c>
      <c r="L1005" s="8">
        <v>10979</v>
      </c>
      <c r="M1005" s="8">
        <v>-606</v>
      </c>
      <c r="N1005" s="8">
        <v>1165</v>
      </c>
    </row>
    <row r="1006" spans="1:14" x14ac:dyDescent="0.25">
      <c r="A1006" s="9">
        <v>43152</v>
      </c>
      <c r="B1006" s="10">
        <v>0.91666666666666663</v>
      </c>
      <c r="C1006" s="8">
        <v>73020</v>
      </c>
      <c r="D1006" s="8">
        <v>70400</v>
      </c>
      <c r="E1006" s="8">
        <v>70400</v>
      </c>
      <c r="F1006" s="8">
        <v>397</v>
      </c>
      <c r="G1006" s="8">
        <v>1554</v>
      </c>
      <c r="H1006" s="8">
        <v>8698</v>
      </c>
      <c r="I1006" s="8">
        <v>51266</v>
      </c>
      <c r="J1006" s="8">
        <v>6100</v>
      </c>
      <c r="K1006" s="8">
        <v>-2</v>
      </c>
      <c r="L1006" s="8">
        <v>10043</v>
      </c>
      <c r="M1006" s="8">
        <v>-1142</v>
      </c>
      <c r="N1006" s="8">
        <v>1164</v>
      </c>
    </row>
    <row r="1007" spans="1:14" x14ac:dyDescent="0.25">
      <c r="A1007" s="9">
        <v>43152</v>
      </c>
      <c r="B1007" s="10">
        <v>0.9375</v>
      </c>
      <c r="C1007" s="8">
        <v>73402</v>
      </c>
      <c r="D1007" s="8">
        <v>71600</v>
      </c>
      <c r="E1007" s="8">
        <v>71600</v>
      </c>
      <c r="F1007" s="8">
        <v>397</v>
      </c>
      <c r="G1007" s="8">
        <v>1546</v>
      </c>
      <c r="H1007" s="8">
        <v>8613</v>
      </c>
      <c r="I1007" s="8">
        <v>51367</v>
      </c>
      <c r="J1007" s="8">
        <v>5869</v>
      </c>
      <c r="K1007" s="8">
        <v>-1</v>
      </c>
      <c r="L1007" s="8">
        <v>9955</v>
      </c>
      <c r="M1007" s="8">
        <v>-522</v>
      </c>
      <c r="N1007" s="8">
        <v>1164</v>
      </c>
    </row>
    <row r="1008" spans="1:14" x14ac:dyDescent="0.25">
      <c r="A1008" s="9">
        <v>43152</v>
      </c>
      <c r="B1008" s="10">
        <v>0.95833333333333337</v>
      </c>
      <c r="C1008" s="8">
        <v>75978</v>
      </c>
      <c r="D1008" s="8">
        <v>74100</v>
      </c>
      <c r="E1008" s="8">
        <v>74100</v>
      </c>
      <c r="F1008" s="8">
        <v>397</v>
      </c>
      <c r="G1008" s="8">
        <v>1636</v>
      </c>
      <c r="H1008" s="8">
        <v>8803</v>
      </c>
      <c r="I1008" s="8">
        <v>51445</v>
      </c>
      <c r="J1008" s="8">
        <v>5806</v>
      </c>
      <c r="K1008" s="8">
        <v>-1</v>
      </c>
      <c r="L1008" s="8">
        <v>11493</v>
      </c>
      <c r="M1008" s="8">
        <v>-29</v>
      </c>
      <c r="N1008" s="8">
        <v>1168</v>
      </c>
    </row>
    <row r="1009" spans="1:14" x14ac:dyDescent="0.25">
      <c r="A1009" s="9">
        <v>43152</v>
      </c>
      <c r="B1009" s="10">
        <v>0.97916666666666663</v>
      </c>
      <c r="C1009" s="8">
        <v>75319</v>
      </c>
      <c r="D1009" s="8">
        <v>73900</v>
      </c>
      <c r="E1009" s="8">
        <v>74100</v>
      </c>
      <c r="F1009" s="8">
        <v>397</v>
      </c>
      <c r="G1009" s="8">
        <v>1585</v>
      </c>
      <c r="H1009" s="8">
        <v>8752</v>
      </c>
      <c r="I1009" s="8">
        <v>51481</v>
      </c>
      <c r="J1009" s="8">
        <v>5645</v>
      </c>
      <c r="K1009" s="8">
        <v>-1</v>
      </c>
      <c r="L1009" s="8">
        <v>10379</v>
      </c>
      <c r="M1009" s="8">
        <v>-29</v>
      </c>
      <c r="N1009" s="8">
        <v>1167</v>
      </c>
    </row>
    <row r="1010" spans="1:14" x14ac:dyDescent="0.25">
      <c r="A1010" s="9">
        <v>43153</v>
      </c>
      <c r="B1010" s="10">
        <v>0</v>
      </c>
      <c r="C1010" s="8">
        <v>75360</v>
      </c>
      <c r="D1010" s="8">
        <v>72600</v>
      </c>
      <c r="E1010" s="8">
        <v>73800</v>
      </c>
      <c r="F1010" s="8">
        <v>397</v>
      </c>
      <c r="G1010" s="8">
        <v>1598</v>
      </c>
      <c r="H1010" s="8">
        <v>8651</v>
      </c>
      <c r="I1010" s="8">
        <v>51558</v>
      </c>
      <c r="J1010" s="8">
        <v>5564</v>
      </c>
      <c r="K1010" s="8">
        <v>-1</v>
      </c>
      <c r="L1010" s="8">
        <v>10214</v>
      </c>
      <c r="M1010" s="8">
        <v>-49</v>
      </c>
      <c r="N1010" s="8">
        <v>1167</v>
      </c>
    </row>
    <row r="1011" spans="1:14" x14ac:dyDescent="0.25">
      <c r="A1011" s="9">
        <v>43153</v>
      </c>
      <c r="B1011" s="10">
        <v>2.0833333333333332E-2</v>
      </c>
      <c r="C1011" s="8">
        <v>74016</v>
      </c>
      <c r="D1011" s="8">
        <v>70800</v>
      </c>
      <c r="E1011" s="8">
        <v>72200</v>
      </c>
      <c r="F1011" s="8">
        <v>398</v>
      </c>
      <c r="G1011" s="8">
        <v>1499</v>
      </c>
      <c r="H1011" s="8">
        <v>8153</v>
      </c>
      <c r="I1011" s="8">
        <v>51725</v>
      </c>
      <c r="J1011" s="8">
        <v>5357</v>
      </c>
      <c r="K1011" s="8">
        <v>-2</v>
      </c>
      <c r="L1011" s="8">
        <v>9778</v>
      </c>
      <c r="M1011" s="8">
        <v>-69</v>
      </c>
      <c r="N1011" s="8">
        <v>1181</v>
      </c>
    </row>
    <row r="1012" spans="1:14" x14ac:dyDescent="0.25">
      <c r="A1012" s="9">
        <v>43153</v>
      </c>
      <c r="B1012" s="10">
        <v>4.1666666666666664E-2</v>
      </c>
      <c r="C1012" s="8">
        <v>71582</v>
      </c>
      <c r="D1012" s="8">
        <v>68700</v>
      </c>
      <c r="E1012" s="8">
        <v>70300</v>
      </c>
      <c r="F1012" s="8">
        <v>398</v>
      </c>
      <c r="G1012" s="8">
        <v>1317</v>
      </c>
      <c r="H1012" s="8">
        <v>7942</v>
      </c>
      <c r="I1012" s="8">
        <v>51505</v>
      </c>
      <c r="J1012" s="8">
        <v>5179</v>
      </c>
      <c r="K1012" s="8">
        <v>-1</v>
      </c>
      <c r="L1012" s="8">
        <v>8700</v>
      </c>
      <c r="M1012" s="8">
        <v>-411</v>
      </c>
      <c r="N1012" s="8">
        <v>1177</v>
      </c>
    </row>
    <row r="1013" spans="1:14" x14ac:dyDescent="0.25">
      <c r="A1013" s="9">
        <v>43153</v>
      </c>
      <c r="B1013" s="10">
        <v>6.25E-2</v>
      </c>
      <c r="C1013" s="8">
        <v>71383</v>
      </c>
      <c r="D1013" s="8">
        <v>69800</v>
      </c>
      <c r="E1013" s="8">
        <v>71200</v>
      </c>
      <c r="F1013" s="8">
        <v>394</v>
      </c>
      <c r="G1013" s="8">
        <v>1348</v>
      </c>
      <c r="H1013" s="8">
        <v>7968</v>
      </c>
      <c r="I1013" s="8">
        <v>51710</v>
      </c>
      <c r="J1013" s="8">
        <v>5124</v>
      </c>
      <c r="K1013" s="8">
        <v>-2</v>
      </c>
      <c r="L1013" s="8">
        <v>8250</v>
      </c>
      <c r="M1013" s="8">
        <v>-1016</v>
      </c>
      <c r="N1013" s="8">
        <v>1175</v>
      </c>
    </row>
    <row r="1014" spans="1:14" x14ac:dyDescent="0.25">
      <c r="A1014" s="9">
        <v>43153</v>
      </c>
      <c r="B1014" s="10">
        <v>8.3333333333333329E-2</v>
      </c>
      <c r="C1014" s="8">
        <v>70894</v>
      </c>
      <c r="D1014" s="8">
        <v>69400</v>
      </c>
      <c r="E1014" s="8">
        <v>70500</v>
      </c>
      <c r="F1014" s="8">
        <v>395</v>
      </c>
      <c r="G1014" s="8">
        <v>1292</v>
      </c>
      <c r="H1014" s="8">
        <v>7944</v>
      </c>
      <c r="I1014" s="8">
        <v>51587</v>
      </c>
      <c r="J1014" s="8">
        <v>5072</v>
      </c>
      <c r="K1014" s="8">
        <v>-2</v>
      </c>
      <c r="L1014" s="8">
        <v>8090</v>
      </c>
      <c r="M1014" s="8">
        <v>-1019</v>
      </c>
      <c r="N1014" s="8">
        <v>1183</v>
      </c>
    </row>
    <row r="1015" spans="1:14" x14ac:dyDescent="0.25">
      <c r="A1015" s="9">
        <v>43153</v>
      </c>
      <c r="B1015" s="10">
        <v>0.10416666666666667</v>
      </c>
      <c r="C1015" s="8">
        <v>70770</v>
      </c>
      <c r="D1015" s="8">
        <v>68300</v>
      </c>
      <c r="E1015" s="8">
        <v>69200</v>
      </c>
      <c r="F1015" s="8">
        <v>395</v>
      </c>
      <c r="G1015" s="8">
        <v>1387</v>
      </c>
      <c r="H1015" s="8">
        <v>8073</v>
      </c>
      <c r="I1015" s="8">
        <v>51925</v>
      </c>
      <c r="J1015" s="8">
        <v>5005</v>
      </c>
      <c r="K1015" s="8">
        <v>-2</v>
      </c>
      <c r="L1015" s="8">
        <v>8142</v>
      </c>
      <c r="M1015" s="8">
        <v>-2033</v>
      </c>
      <c r="N1015" s="8">
        <v>1165</v>
      </c>
    </row>
    <row r="1016" spans="1:14" x14ac:dyDescent="0.25">
      <c r="A1016" s="9">
        <v>43153</v>
      </c>
      <c r="B1016" s="10">
        <v>0.125</v>
      </c>
      <c r="C1016" s="8">
        <v>69076</v>
      </c>
      <c r="D1016" s="8">
        <v>66500</v>
      </c>
      <c r="E1016" s="8">
        <v>67500</v>
      </c>
      <c r="F1016" s="8">
        <v>396</v>
      </c>
      <c r="G1016" s="8">
        <v>1303</v>
      </c>
      <c r="H1016" s="8">
        <v>8013</v>
      </c>
      <c r="I1016" s="8">
        <v>51597</v>
      </c>
      <c r="J1016" s="8">
        <v>4991</v>
      </c>
      <c r="K1016" s="8">
        <v>-2</v>
      </c>
      <c r="L1016" s="8">
        <v>7657</v>
      </c>
      <c r="M1016" s="8">
        <v>-2853</v>
      </c>
      <c r="N1016" s="8">
        <v>1169</v>
      </c>
    </row>
    <row r="1017" spans="1:14" x14ac:dyDescent="0.25">
      <c r="A1017" s="9">
        <v>43153</v>
      </c>
      <c r="B1017" s="10">
        <v>0.14583333333333334</v>
      </c>
      <c r="C1017" s="8">
        <v>68108</v>
      </c>
      <c r="D1017" s="8">
        <v>65400</v>
      </c>
      <c r="E1017" s="8">
        <v>66900</v>
      </c>
      <c r="F1017" s="8">
        <v>395</v>
      </c>
      <c r="G1017" s="8">
        <v>1393</v>
      </c>
      <c r="H1017" s="8">
        <v>7142</v>
      </c>
      <c r="I1017" s="8">
        <v>51934</v>
      </c>
      <c r="J1017" s="8">
        <v>4942</v>
      </c>
      <c r="K1017" s="8">
        <v>-2</v>
      </c>
      <c r="L1017" s="8">
        <v>7600</v>
      </c>
      <c r="M1017" s="8">
        <v>-3086</v>
      </c>
      <c r="N1017" s="8">
        <v>1169</v>
      </c>
    </row>
    <row r="1018" spans="1:14" x14ac:dyDescent="0.25">
      <c r="A1018" s="9">
        <v>43153</v>
      </c>
      <c r="B1018" s="10">
        <v>0.16666666666666666</v>
      </c>
      <c r="C1018" s="8">
        <v>67207</v>
      </c>
      <c r="D1018" s="8">
        <v>64500</v>
      </c>
      <c r="E1018" s="8">
        <v>65800</v>
      </c>
      <c r="F1018" s="8">
        <v>396</v>
      </c>
      <c r="G1018" s="8">
        <v>1178</v>
      </c>
      <c r="H1018" s="8">
        <v>6975</v>
      </c>
      <c r="I1018" s="8">
        <v>51617</v>
      </c>
      <c r="J1018" s="8">
        <v>4985</v>
      </c>
      <c r="K1018" s="8">
        <v>-2</v>
      </c>
      <c r="L1018" s="8">
        <v>7387</v>
      </c>
      <c r="M1018" s="8">
        <v>-3081</v>
      </c>
      <c r="N1018" s="8">
        <v>1174</v>
      </c>
    </row>
    <row r="1019" spans="1:14" x14ac:dyDescent="0.25">
      <c r="A1019" s="9">
        <v>43153</v>
      </c>
      <c r="B1019" s="10">
        <v>0.1875</v>
      </c>
      <c r="C1019" s="8">
        <v>67323</v>
      </c>
      <c r="D1019" s="8">
        <v>64400</v>
      </c>
      <c r="E1019" s="8">
        <v>66100</v>
      </c>
      <c r="F1019" s="8">
        <v>396</v>
      </c>
      <c r="G1019" s="8">
        <v>1182</v>
      </c>
      <c r="H1019" s="8">
        <v>6930</v>
      </c>
      <c r="I1019" s="8">
        <v>51774</v>
      </c>
      <c r="J1019" s="8">
        <v>5063</v>
      </c>
      <c r="K1019" s="8">
        <v>-1</v>
      </c>
      <c r="L1019" s="8">
        <v>7513</v>
      </c>
      <c r="M1019" s="8">
        <v>-3078</v>
      </c>
      <c r="N1019" s="8">
        <v>1173</v>
      </c>
    </row>
    <row r="1020" spans="1:14" x14ac:dyDescent="0.25">
      <c r="A1020" s="9">
        <v>43153</v>
      </c>
      <c r="B1020" s="10">
        <v>0.20833333333333334</v>
      </c>
      <c r="C1020" s="8">
        <v>67743</v>
      </c>
      <c r="D1020" s="8">
        <v>65000</v>
      </c>
      <c r="E1020" s="8">
        <v>67000</v>
      </c>
      <c r="F1020" s="8">
        <v>395</v>
      </c>
      <c r="G1020" s="8">
        <v>1300</v>
      </c>
      <c r="H1020" s="8">
        <v>7191</v>
      </c>
      <c r="I1020" s="8">
        <v>51814</v>
      </c>
      <c r="J1020" s="8">
        <v>5038</v>
      </c>
      <c r="K1020" s="8">
        <v>-2</v>
      </c>
      <c r="L1020" s="8">
        <v>7478</v>
      </c>
      <c r="M1020" s="8">
        <v>-3042</v>
      </c>
      <c r="N1020" s="8">
        <v>1166</v>
      </c>
    </row>
    <row r="1021" spans="1:14" x14ac:dyDescent="0.25">
      <c r="A1021" s="9">
        <v>43153</v>
      </c>
      <c r="B1021" s="10">
        <v>0.22916666666666666</v>
      </c>
      <c r="C1021" s="8">
        <v>69999</v>
      </c>
      <c r="D1021" s="8">
        <v>67100</v>
      </c>
      <c r="E1021" s="8">
        <v>69200</v>
      </c>
      <c r="F1021" s="8">
        <v>395</v>
      </c>
      <c r="G1021" s="8">
        <v>1367</v>
      </c>
      <c r="H1021" s="8">
        <v>7666</v>
      </c>
      <c r="I1021" s="8">
        <v>52030</v>
      </c>
      <c r="J1021" s="8">
        <v>4964</v>
      </c>
      <c r="K1021" s="8">
        <v>-1</v>
      </c>
      <c r="L1021" s="8">
        <v>7627</v>
      </c>
      <c r="M1021" s="8">
        <v>-1969</v>
      </c>
      <c r="N1021" s="8">
        <v>1172</v>
      </c>
    </row>
    <row r="1022" spans="1:14" x14ac:dyDescent="0.25">
      <c r="A1022" s="9">
        <v>43153</v>
      </c>
      <c r="B1022" s="10">
        <v>0.25</v>
      </c>
      <c r="C1022" s="8">
        <v>71902</v>
      </c>
      <c r="D1022" s="8">
        <v>69200</v>
      </c>
      <c r="E1022" s="8">
        <v>71100</v>
      </c>
      <c r="F1022" s="8">
        <v>395</v>
      </c>
      <c r="G1022" s="8">
        <v>1486</v>
      </c>
      <c r="H1022" s="8">
        <v>7669</v>
      </c>
      <c r="I1022" s="8">
        <v>52065</v>
      </c>
      <c r="J1022" s="8">
        <v>5026</v>
      </c>
      <c r="K1022" s="8">
        <v>-2</v>
      </c>
      <c r="L1022" s="8">
        <v>8343</v>
      </c>
      <c r="M1022" s="8">
        <v>-986</v>
      </c>
      <c r="N1022" s="8">
        <v>1173</v>
      </c>
    </row>
    <row r="1023" spans="1:14" x14ac:dyDescent="0.25">
      <c r="A1023" s="9">
        <v>43153</v>
      </c>
      <c r="B1023" s="10">
        <v>0.27083333333333331</v>
      </c>
      <c r="C1023" s="8">
        <v>75641</v>
      </c>
      <c r="D1023" s="8">
        <v>73100</v>
      </c>
      <c r="E1023" s="8">
        <v>74600</v>
      </c>
      <c r="F1023" s="8">
        <v>395</v>
      </c>
      <c r="G1023" s="8">
        <v>1490</v>
      </c>
      <c r="H1023" s="8">
        <v>8316</v>
      </c>
      <c r="I1023" s="8">
        <v>52071</v>
      </c>
      <c r="J1023" s="8">
        <v>5094</v>
      </c>
      <c r="K1023" s="8">
        <v>-1</v>
      </c>
      <c r="L1023" s="8">
        <v>9965</v>
      </c>
      <c r="M1023" s="8">
        <v>-28</v>
      </c>
      <c r="N1023" s="8">
        <v>1166</v>
      </c>
    </row>
    <row r="1024" spans="1:14" x14ac:dyDescent="0.25">
      <c r="A1024" s="9">
        <v>43153</v>
      </c>
      <c r="B1024" s="10">
        <v>0.29166666666666669</v>
      </c>
      <c r="C1024" s="8">
        <v>78739</v>
      </c>
      <c r="D1024" s="8">
        <v>76000</v>
      </c>
      <c r="E1024" s="8">
        <v>78000</v>
      </c>
      <c r="F1024" s="8">
        <v>396</v>
      </c>
      <c r="G1024" s="8">
        <v>1349</v>
      </c>
      <c r="H1024" s="8">
        <v>8477</v>
      </c>
      <c r="I1024" s="8">
        <v>52308</v>
      </c>
      <c r="J1024" s="8">
        <v>5205</v>
      </c>
      <c r="K1024" s="8">
        <v>-2</v>
      </c>
      <c r="L1024" s="8">
        <v>12973</v>
      </c>
      <c r="M1024" s="8">
        <v>-28</v>
      </c>
      <c r="N1024" s="8">
        <v>1157</v>
      </c>
    </row>
    <row r="1025" spans="1:14" x14ac:dyDescent="0.25">
      <c r="A1025" s="9">
        <v>43153</v>
      </c>
      <c r="B1025" s="10">
        <v>0.3125</v>
      </c>
      <c r="C1025" s="8">
        <v>81793</v>
      </c>
      <c r="D1025" s="8">
        <v>78900</v>
      </c>
      <c r="E1025" s="8">
        <v>80900</v>
      </c>
      <c r="F1025" s="8">
        <v>398</v>
      </c>
      <c r="G1025" s="8">
        <v>1075</v>
      </c>
      <c r="H1025" s="8">
        <v>8786</v>
      </c>
      <c r="I1025" s="8">
        <v>52349</v>
      </c>
      <c r="J1025" s="8">
        <v>5386</v>
      </c>
      <c r="K1025" s="8">
        <v>-1</v>
      </c>
      <c r="L1025" s="8">
        <v>14767</v>
      </c>
      <c r="M1025" s="8">
        <v>-28</v>
      </c>
      <c r="N1025" s="8">
        <v>1149</v>
      </c>
    </row>
    <row r="1026" spans="1:14" x14ac:dyDescent="0.25">
      <c r="A1026" s="9">
        <v>43153</v>
      </c>
      <c r="B1026" s="10">
        <v>0.33333333333333331</v>
      </c>
      <c r="C1026" s="8">
        <v>82501</v>
      </c>
      <c r="D1026" s="8">
        <v>80000</v>
      </c>
      <c r="E1026" s="8">
        <v>81500</v>
      </c>
      <c r="F1026" s="8">
        <v>398</v>
      </c>
      <c r="G1026" s="8">
        <v>1175</v>
      </c>
      <c r="H1026" s="8">
        <v>8931</v>
      </c>
      <c r="I1026" s="8">
        <v>52418</v>
      </c>
      <c r="J1026" s="8">
        <v>5548</v>
      </c>
      <c r="K1026" s="8">
        <v>29</v>
      </c>
      <c r="L1026" s="8">
        <v>14987</v>
      </c>
      <c r="M1026" s="8">
        <v>-29</v>
      </c>
      <c r="N1026" s="8">
        <v>1155</v>
      </c>
    </row>
    <row r="1027" spans="1:14" x14ac:dyDescent="0.25">
      <c r="A1027" s="9">
        <v>43153</v>
      </c>
      <c r="B1027" s="10">
        <v>0.35416666666666669</v>
      </c>
      <c r="C1027" s="8">
        <v>83474</v>
      </c>
      <c r="D1027" s="8">
        <v>80500</v>
      </c>
      <c r="E1027" s="8">
        <v>82500</v>
      </c>
      <c r="F1027" s="8">
        <v>401</v>
      </c>
      <c r="G1027" s="8">
        <v>1186</v>
      </c>
      <c r="H1027" s="8">
        <v>9062</v>
      </c>
      <c r="I1027" s="8">
        <v>52475</v>
      </c>
      <c r="J1027" s="8">
        <v>5583</v>
      </c>
      <c r="K1027" s="8">
        <v>284</v>
      </c>
      <c r="L1027" s="8">
        <v>15523</v>
      </c>
      <c r="M1027" s="8">
        <v>-29</v>
      </c>
      <c r="N1027" s="8">
        <v>1157</v>
      </c>
    </row>
    <row r="1028" spans="1:14" x14ac:dyDescent="0.25">
      <c r="A1028" s="9">
        <v>43153</v>
      </c>
      <c r="B1028" s="10">
        <v>0.375</v>
      </c>
      <c r="C1028" s="8">
        <v>84337</v>
      </c>
      <c r="D1028" s="8">
        <v>81100</v>
      </c>
      <c r="E1028" s="8">
        <v>83300</v>
      </c>
      <c r="F1028" s="8">
        <v>402</v>
      </c>
      <c r="G1028" s="8">
        <v>1363</v>
      </c>
      <c r="H1028" s="8">
        <v>9027</v>
      </c>
      <c r="I1028" s="8">
        <v>52502</v>
      </c>
      <c r="J1028" s="8">
        <v>5473</v>
      </c>
      <c r="K1028" s="8">
        <v>803</v>
      </c>
      <c r="L1028" s="8">
        <v>15668</v>
      </c>
      <c r="M1028" s="8">
        <v>-28</v>
      </c>
      <c r="N1028" s="8">
        <v>1145</v>
      </c>
    </row>
    <row r="1029" spans="1:14" x14ac:dyDescent="0.25">
      <c r="A1029" s="9">
        <v>43153</v>
      </c>
      <c r="B1029" s="10">
        <v>0.39583333333333331</v>
      </c>
      <c r="C1029" s="8">
        <v>84233</v>
      </c>
      <c r="D1029" s="8">
        <v>81700</v>
      </c>
      <c r="E1029" s="8">
        <v>83300</v>
      </c>
      <c r="F1029" s="8">
        <v>406</v>
      </c>
      <c r="G1029" s="8">
        <v>1540</v>
      </c>
      <c r="H1029" s="8">
        <v>9115</v>
      </c>
      <c r="I1029" s="8">
        <v>52499</v>
      </c>
      <c r="J1029" s="8">
        <v>5372</v>
      </c>
      <c r="K1029" s="8">
        <v>1449</v>
      </c>
      <c r="L1029" s="8">
        <v>15501</v>
      </c>
      <c r="M1029" s="8">
        <v>-29</v>
      </c>
      <c r="N1029" s="8">
        <v>1154</v>
      </c>
    </row>
    <row r="1030" spans="1:14" x14ac:dyDescent="0.25">
      <c r="A1030" s="9">
        <v>43153</v>
      </c>
      <c r="B1030" s="10">
        <v>0.41666666666666669</v>
      </c>
      <c r="C1030" s="8">
        <v>84103</v>
      </c>
      <c r="D1030" s="8">
        <v>81300</v>
      </c>
      <c r="E1030" s="8">
        <v>82700</v>
      </c>
      <c r="F1030" s="8">
        <v>403</v>
      </c>
      <c r="G1030" s="8">
        <v>1704</v>
      </c>
      <c r="H1030" s="8">
        <v>9064</v>
      </c>
      <c r="I1030" s="8">
        <v>52496</v>
      </c>
      <c r="J1030" s="8">
        <v>5334</v>
      </c>
      <c r="K1030" s="8">
        <v>2129</v>
      </c>
      <c r="L1030" s="8">
        <v>14637</v>
      </c>
      <c r="M1030" s="8">
        <v>-29</v>
      </c>
      <c r="N1030" s="8">
        <v>1158</v>
      </c>
    </row>
    <row r="1031" spans="1:14" x14ac:dyDescent="0.25">
      <c r="A1031" s="9">
        <v>43153</v>
      </c>
      <c r="B1031" s="10">
        <v>0.4375</v>
      </c>
      <c r="C1031" s="8">
        <v>83516</v>
      </c>
      <c r="D1031" s="8">
        <v>80900</v>
      </c>
      <c r="E1031" s="8">
        <v>82300</v>
      </c>
      <c r="F1031" s="8">
        <v>402</v>
      </c>
      <c r="G1031" s="8">
        <v>1758</v>
      </c>
      <c r="H1031" s="8">
        <v>9000</v>
      </c>
      <c r="I1031" s="8">
        <v>52486</v>
      </c>
      <c r="J1031" s="8">
        <v>5362</v>
      </c>
      <c r="K1031" s="8">
        <v>2738</v>
      </c>
      <c r="L1031" s="8">
        <v>14027</v>
      </c>
      <c r="M1031" s="8">
        <v>-29</v>
      </c>
      <c r="N1031" s="8">
        <v>1147</v>
      </c>
    </row>
    <row r="1032" spans="1:14" x14ac:dyDescent="0.25">
      <c r="A1032" s="9">
        <v>43153</v>
      </c>
      <c r="B1032" s="10">
        <v>0.45833333333333331</v>
      </c>
      <c r="C1032" s="8">
        <v>82838</v>
      </c>
      <c r="D1032" s="8">
        <v>80700</v>
      </c>
      <c r="E1032" s="8">
        <v>81600</v>
      </c>
      <c r="F1032" s="8">
        <v>401</v>
      </c>
      <c r="G1032" s="8">
        <v>1761</v>
      </c>
      <c r="H1032" s="8">
        <v>8926</v>
      </c>
      <c r="I1032" s="8">
        <v>52475</v>
      </c>
      <c r="J1032" s="8">
        <v>5458</v>
      </c>
      <c r="K1032" s="8">
        <v>3237</v>
      </c>
      <c r="L1032" s="8">
        <v>13357</v>
      </c>
      <c r="M1032" s="8">
        <v>-28</v>
      </c>
      <c r="N1032" s="8">
        <v>1143</v>
      </c>
    </row>
    <row r="1033" spans="1:14" x14ac:dyDescent="0.25">
      <c r="A1033" s="9">
        <v>43153</v>
      </c>
      <c r="B1033" s="10">
        <v>0.47916666666666669</v>
      </c>
      <c r="C1033" s="8">
        <v>82944</v>
      </c>
      <c r="D1033" s="8">
        <v>80300</v>
      </c>
      <c r="E1033" s="8">
        <v>81500</v>
      </c>
      <c r="F1033" s="8">
        <v>402</v>
      </c>
      <c r="G1033" s="8">
        <v>1733</v>
      </c>
      <c r="H1033" s="8">
        <v>9007</v>
      </c>
      <c r="I1033" s="8">
        <v>52452</v>
      </c>
      <c r="J1033" s="8">
        <v>5594</v>
      </c>
      <c r="K1033" s="8">
        <v>3615</v>
      </c>
      <c r="L1033" s="8">
        <v>12547</v>
      </c>
      <c r="M1033" s="8">
        <v>-48</v>
      </c>
      <c r="N1033" s="8">
        <v>1148</v>
      </c>
    </row>
    <row r="1034" spans="1:14" x14ac:dyDescent="0.25">
      <c r="A1034" s="9">
        <v>43153</v>
      </c>
      <c r="B1034" s="10">
        <v>0.5</v>
      </c>
      <c r="C1034" s="8">
        <v>82810</v>
      </c>
      <c r="D1034" s="8">
        <v>80100</v>
      </c>
      <c r="E1034" s="8">
        <v>81000</v>
      </c>
      <c r="F1034" s="8">
        <v>402</v>
      </c>
      <c r="G1034" s="8">
        <v>1696</v>
      </c>
      <c r="H1034" s="8">
        <v>8989</v>
      </c>
      <c r="I1034" s="8">
        <v>52441</v>
      </c>
      <c r="J1034" s="8">
        <v>5757</v>
      </c>
      <c r="K1034" s="8">
        <v>3924</v>
      </c>
      <c r="L1034" s="8">
        <v>11944</v>
      </c>
      <c r="M1034" s="8">
        <v>-59</v>
      </c>
      <c r="N1034" s="8">
        <v>1155</v>
      </c>
    </row>
    <row r="1035" spans="1:14" x14ac:dyDescent="0.25">
      <c r="A1035" s="9">
        <v>43153</v>
      </c>
      <c r="B1035" s="10">
        <v>0.52083333333333337</v>
      </c>
      <c r="C1035" s="8">
        <v>81660</v>
      </c>
      <c r="D1035" s="8">
        <v>79000</v>
      </c>
      <c r="E1035" s="8">
        <v>80000</v>
      </c>
      <c r="F1035" s="8">
        <v>401</v>
      </c>
      <c r="G1035" s="8">
        <v>1696</v>
      </c>
      <c r="H1035" s="8">
        <v>8977</v>
      </c>
      <c r="I1035" s="8">
        <v>52427</v>
      </c>
      <c r="J1035" s="8">
        <v>5975</v>
      </c>
      <c r="K1035" s="8">
        <v>4140</v>
      </c>
      <c r="L1035" s="8">
        <v>11289</v>
      </c>
      <c r="M1035" s="8">
        <v>-69</v>
      </c>
      <c r="N1035" s="8">
        <v>1169</v>
      </c>
    </row>
    <row r="1036" spans="1:14" x14ac:dyDescent="0.25">
      <c r="A1036" s="9">
        <v>43153</v>
      </c>
      <c r="B1036" s="10">
        <v>0.54166666666666663</v>
      </c>
      <c r="C1036" s="8">
        <v>81609</v>
      </c>
      <c r="D1036" s="8">
        <v>79500</v>
      </c>
      <c r="E1036" s="8">
        <v>81100</v>
      </c>
      <c r="F1036" s="8">
        <v>401</v>
      </c>
      <c r="G1036" s="8">
        <v>1696</v>
      </c>
      <c r="H1036" s="8">
        <v>8929</v>
      </c>
      <c r="I1036" s="8">
        <v>52425</v>
      </c>
      <c r="J1036" s="8">
        <v>6200</v>
      </c>
      <c r="K1036" s="8">
        <v>4203</v>
      </c>
      <c r="L1036" s="8">
        <v>11082</v>
      </c>
      <c r="M1036" s="8">
        <v>-71</v>
      </c>
      <c r="N1036" s="8">
        <v>1172</v>
      </c>
    </row>
    <row r="1037" spans="1:14" x14ac:dyDescent="0.25">
      <c r="A1037" s="9">
        <v>43153</v>
      </c>
      <c r="B1037" s="10">
        <v>0.5625</v>
      </c>
      <c r="C1037" s="8">
        <v>80065</v>
      </c>
      <c r="D1037" s="8">
        <v>76800</v>
      </c>
      <c r="E1037" s="8">
        <v>78300</v>
      </c>
      <c r="F1037" s="8">
        <v>401</v>
      </c>
      <c r="G1037" s="8">
        <v>1702</v>
      </c>
      <c r="H1037" s="8">
        <v>8807</v>
      </c>
      <c r="I1037" s="8">
        <v>52417</v>
      </c>
      <c r="J1037" s="8">
        <v>6310</v>
      </c>
      <c r="K1037" s="8">
        <v>4150</v>
      </c>
      <c r="L1037" s="8">
        <v>10575</v>
      </c>
      <c r="M1037" s="8">
        <v>-28</v>
      </c>
      <c r="N1037" s="8">
        <v>1171</v>
      </c>
    </row>
    <row r="1038" spans="1:14" x14ac:dyDescent="0.25">
      <c r="A1038" s="9">
        <v>43153</v>
      </c>
      <c r="B1038" s="10">
        <v>0.58333333333333337</v>
      </c>
      <c r="C1038" s="8">
        <v>79331</v>
      </c>
      <c r="D1038" s="8">
        <v>76100</v>
      </c>
      <c r="E1038" s="8">
        <v>77500</v>
      </c>
      <c r="F1038" s="8">
        <v>401</v>
      </c>
      <c r="G1038" s="8">
        <v>1593</v>
      </c>
      <c r="H1038" s="8">
        <v>8749</v>
      </c>
      <c r="I1038" s="8">
        <v>52420</v>
      </c>
      <c r="J1038" s="8">
        <v>6497</v>
      </c>
      <c r="K1038" s="8">
        <v>3978</v>
      </c>
      <c r="L1038" s="8">
        <v>9977</v>
      </c>
      <c r="M1038" s="8">
        <v>-28</v>
      </c>
      <c r="N1038" s="8">
        <v>1173</v>
      </c>
    </row>
    <row r="1039" spans="1:14" x14ac:dyDescent="0.25">
      <c r="A1039" s="9">
        <v>43153</v>
      </c>
      <c r="B1039" s="10">
        <v>0.60416666666666663</v>
      </c>
      <c r="C1039" s="8">
        <v>78561</v>
      </c>
      <c r="D1039" s="8">
        <v>75700</v>
      </c>
      <c r="E1039" s="8">
        <v>76300</v>
      </c>
      <c r="F1039" s="8">
        <v>401</v>
      </c>
      <c r="G1039" s="8">
        <v>1611</v>
      </c>
      <c r="H1039" s="8">
        <v>8674</v>
      </c>
      <c r="I1039" s="8">
        <v>52409</v>
      </c>
      <c r="J1039" s="8">
        <v>6688</v>
      </c>
      <c r="K1039" s="8">
        <v>3730</v>
      </c>
      <c r="L1039" s="8">
        <v>10115</v>
      </c>
      <c r="M1039" s="8">
        <v>-66</v>
      </c>
      <c r="N1039" s="8">
        <v>1171</v>
      </c>
    </row>
    <row r="1040" spans="1:14" x14ac:dyDescent="0.25">
      <c r="A1040" s="9">
        <v>43153</v>
      </c>
      <c r="B1040" s="10">
        <v>0.625</v>
      </c>
      <c r="C1040" s="8">
        <v>76747</v>
      </c>
      <c r="D1040" s="8">
        <v>73300</v>
      </c>
      <c r="E1040" s="8">
        <v>75000</v>
      </c>
      <c r="F1040" s="8">
        <v>401</v>
      </c>
      <c r="G1040" s="8">
        <v>1573</v>
      </c>
      <c r="H1040" s="8">
        <v>8643</v>
      </c>
      <c r="I1040" s="8">
        <v>52393</v>
      </c>
      <c r="J1040" s="8">
        <v>6942</v>
      </c>
      <c r="K1040" s="8">
        <v>3416</v>
      </c>
      <c r="L1040" s="8">
        <v>9007</v>
      </c>
      <c r="M1040" s="8">
        <v>-205</v>
      </c>
      <c r="N1040" s="8">
        <v>1166</v>
      </c>
    </row>
    <row r="1041" spans="1:14" x14ac:dyDescent="0.25">
      <c r="A1041" s="9">
        <v>43153</v>
      </c>
      <c r="B1041" s="10">
        <v>0.64583333333333337</v>
      </c>
      <c r="C1041" s="8">
        <v>76006</v>
      </c>
      <c r="D1041" s="8">
        <v>72400</v>
      </c>
      <c r="E1041" s="8">
        <v>74100</v>
      </c>
      <c r="F1041" s="8">
        <v>401</v>
      </c>
      <c r="G1041" s="8">
        <v>1638</v>
      </c>
      <c r="H1041" s="8">
        <v>8582</v>
      </c>
      <c r="I1041" s="8">
        <v>52395</v>
      </c>
      <c r="J1041" s="8">
        <v>7020</v>
      </c>
      <c r="K1041" s="8">
        <v>3067</v>
      </c>
      <c r="L1041" s="8">
        <v>9240</v>
      </c>
      <c r="M1041" s="8">
        <v>-936</v>
      </c>
      <c r="N1041" s="8">
        <v>1158</v>
      </c>
    </row>
    <row r="1042" spans="1:14" x14ac:dyDescent="0.25">
      <c r="A1042" s="9">
        <v>43153</v>
      </c>
      <c r="B1042" s="10">
        <v>0.66666666666666663</v>
      </c>
      <c r="C1042" s="8">
        <v>75285</v>
      </c>
      <c r="D1042" s="8">
        <v>71600</v>
      </c>
      <c r="E1042" s="8">
        <v>73500</v>
      </c>
      <c r="F1042" s="8">
        <v>400</v>
      </c>
      <c r="G1042" s="8">
        <v>1594</v>
      </c>
      <c r="H1042" s="8">
        <v>8746</v>
      </c>
      <c r="I1042" s="8">
        <v>52405</v>
      </c>
      <c r="J1042" s="8">
        <v>7200</v>
      </c>
      <c r="K1042" s="8">
        <v>2567</v>
      </c>
      <c r="L1042" s="8">
        <v>8911</v>
      </c>
      <c r="M1042" s="8">
        <v>-1202</v>
      </c>
      <c r="N1042" s="8">
        <v>1165</v>
      </c>
    </row>
    <row r="1043" spans="1:14" x14ac:dyDescent="0.25">
      <c r="A1043" s="9">
        <v>43153</v>
      </c>
      <c r="B1043" s="10">
        <v>0.6875</v>
      </c>
      <c r="C1043" s="8">
        <v>74894</v>
      </c>
      <c r="D1043" s="8">
        <v>71400</v>
      </c>
      <c r="E1043" s="8">
        <v>73100</v>
      </c>
      <c r="F1043" s="8">
        <v>400</v>
      </c>
      <c r="G1043" s="8">
        <v>1582</v>
      </c>
      <c r="H1043" s="8">
        <v>8682</v>
      </c>
      <c r="I1043" s="8">
        <v>52270</v>
      </c>
      <c r="J1043" s="8">
        <v>7362</v>
      </c>
      <c r="K1043" s="8">
        <v>1961</v>
      </c>
      <c r="L1043" s="8">
        <v>8907</v>
      </c>
      <c r="M1043" s="8">
        <v>-1199</v>
      </c>
      <c r="N1043" s="8">
        <v>1173</v>
      </c>
    </row>
    <row r="1044" spans="1:14" x14ac:dyDescent="0.25">
      <c r="A1044" s="9">
        <v>43153</v>
      </c>
      <c r="B1044" s="10">
        <v>0.70833333333333337</v>
      </c>
      <c r="C1044" s="8">
        <v>74663</v>
      </c>
      <c r="D1044" s="8">
        <v>71800</v>
      </c>
      <c r="E1044" s="8">
        <v>73400</v>
      </c>
      <c r="F1044" s="8">
        <v>400</v>
      </c>
      <c r="G1044" s="8">
        <v>1735</v>
      </c>
      <c r="H1044" s="8">
        <v>8826</v>
      </c>
      <c r="I1044" s="8">
        <v>52286</v>
      </c>
      <c r="J1044" s="8">
        <v>7430</v>
      </c>
      <c r="K1044" s="8">
        <v>1353</v>
      </c>
      <c r="L1044" s="8">
        <v>9222</v>
      </c>
      <c r="M1044" s="8">
        <v>-1198</v>
      </c>
      <c r="N1044" s="8">
        <v>1178</v>
      </c>
    </row>
    <row r="1045" spans="1:14" x14ac:dyDescent="0.25">
      <c r="A1045" s="9">
        <v>43153</v>
      </c>
      <c r="B1045" s="10">
        <v>0.72916666666666663</v>
      </c>
      <c r="C1045" s="8">
        <v>75211</v>
      </c>
      <c r="D1045" s="8">
        <v>72600</v>
      </c>
      <c r="E1045" s="8">
        <v>74000</v>
      </c>
      <c r="F1045" s="8">
        <v>400</v>
      </c>
      <c r="G1045" s="8">
        <v>1782</v>
      </c>
      <c r="H1045" s="8">
        <v>8919</v>
      </c>
      <c r="I1045" s="8">
        <v>52305</v>
      </c>
      <c r="J1045" s="8">
        <v>7345</v>
      </c>
      <c r="K1045" s="8">
        <v>777</v>
      </c>
      <c r="L1045" s="8">
        <v>9840</v>
      </c>
      <c r="M1045" s="8">
        <v>-736</v>
      </c>
      <c r="N1045" s="8">
        <v>1175</v>
      </c>
    </row>
    <row r="1046" spans="1:14" x14ac:dyDescent="0.25">
      <c r="A1046" s="9">
        <v>43153</v>
      </c>
      <c r="B1046" s="10">
        <v>0.75</v>
      </c>
      <c r="C1046" s="8">
        <v>76550</v>
      </c>
      <c r="D1046" s="8">
        <v>74600</v>
      </c>
      <c r="E1046" s="8">
        <v>75900</v>
      </c>
      <c r="F1046" s="8">
        <v>401</v>
      </c>
      <c r="G1046" s="8">
        <v>1767</v>
      </c>
      <c r="H1046" s="8">
        <v>8987</v>
      </c>
      <c r="I1046" s="8">
        <v>52363</v>
      </c>
      <c r="J1046" s="8">
        <v>6818</v>
      </c>
      <c r="K1046" s="8">
        <v>284</v>
      </c>
      <c r="L1046" s="8">
        <v>11378</v>
      </c>
      <c r="M1046" s="8">
        <v>-28</v>
      </c>
      <c r="N1046" s="8">
        <v>1175</v>
      </c>
    </row>
    <row r="1047" spans="1:14" x14ac:dyDescent="0.25">
      <c r="A1047" s="9">
        <v>43153</v>
      </c>
      <c r="B1047" s="10">
        <v>0.77083333333333337</v>
      </c>
      <c r="C1047" s="8">
        <v>79641</v>
      </c>
      <c r="D1047" s="8">
        <v>79100</v>
      </c>
      <c r="E1047" s="8">
        <v>80200</v>
      </c>
      <c r="F1047" s="8">
        <v>404</v>
      </c>
      <c r="G1047" s="8">
        <v>1564</v>
      </c>
      <c r="H1047" s="8">
        <v>8685</v>
      </c>
      <c r="I1047" s="8">
        <v>52377</v>
      </c>
      <c r="J1047" s="8">
        <v>6480</v>
      </c>
      <c r="K1047" s="8">
        <v>34</v>
      </c>
      <c r="L1047" s="8">
        <v>12614</v>
      </c>
      <c r="M1047" s="8">
        <v>-28</v>
      </c>
      <c r="N1047" s="8">
        <v>1173</v>
      </c>
    </row>
    <row r="1048" spans="1:14" x14ac:dyDescent="0.25">
      <c r="A1048" s="9">
        <v>43153</v>
      </c>
      <c r="B1048" s="10">
        <v>0.79166666666666663</v>
      </c>
      <c r="C1048" s="8">
        <v>84022</v>
      </c>
      <c r="D1048" s="8">
        <v>82600</v>
      </c>
      <c r="E1048" s="8">
        <v>83600</v>
      </c>
      <c r="F1048" s="8">
        <v>404</v>
      </c>
      <c r="G1048" s="8">
        <v>1689</v>
      </c>
      <c r="H1048" s="8">
        <v>8873</v>
      </c>
      <c r="I1048" s="8">
        <v>52376</v>
      </c>
      <c r="J1048" s="8">
        <v>6329</v>
      </c>
      <c r="K1048" s="8">
        <v>-1</v>
      </c>
      <c r="L1048" s="8">
        <v>16385</v>
      </c>
      <c r="M1048" s="8">
        <v>-29</v>
      </c>
      <c r="N1048" s="8">
        <v>1178</v>
      </c>
    </row>
    <row r="1049" spans="1:14" x14ac:dyDescent="0.25">
      <c r="A1049" s="9">
        <v>43153</v>
      </c>
      <c r="B1049" s="10">
        <v>0.8125</v>
      </c>
      <c r="C1049" s="8">
        <v>84480</v>
      </c>
      <c r="D1049" s="8">
        <v>81800</v>
      </c>
      <c r="E1049" s="8">
        <v>82800</v>
      </c>
      <c r="F1049" s="8">
        <v>510</v>
      </c>
      <c r="G1049" s="8">
        <v>1687</v>
      </c>
      <c r="H1049" s="8">
        <v>9026</v>
      </c>
      <c r="I1049" s="8">
        <v>52446</v>
      </c>
      <c r="J1049" s="8">
        <v>6360</v>
      </c>
      <c r="K1049" s="8">
        <v>-1</v>
      </c>
      <c r="L1049" s="8">
        <v>17454</v>
      </c>
      <c r="M1049" s="8">
        <v>-29</v>
      </c>
      <c r="N1049" s="8">
        <v>1173</v>
      </c>
    </row>
    <row r="1050" spans="1:14" x14ac:dyDescent="0.25">
      <c r="A1050" s="9">
        <v>43153</v>
      </c>
      <c r="B1050" s="10">
        <v>0.83333333333333337</v>
      </c>
      <c r="C1050" s="8">
        <v>83050</v>
      </c>
      <c r="D1050" s="8">
        <v>80200</v>
      </c>
      <c r="E1050" s="8">
        <v>81200</v>
      </c>
      <c r="F1050" s="8">
        <v>924</v>
      </c>
      <c r="G1050" s="8">
        <v>1525</v>
      </c>
      <c r="H1050" s="8">
        <v>9016</v>
      </c>
      <c r="I1050" s="8">
        <v>52424</v>
      </c>
      <c r="J1050" s="8">
        <v>6544</v>
      </c>
      <c r="K1050" s="8">
        <v>-1</v>
      </c>
      <c r="L1050" s="8">
        <v>16133</v>
      </c>
      <c r="M1050" s="8">
        <v>-29</v>
      </c>
      <c r="N1050" s="8">
        <v>1171</v>
      </c>
    </row>
    <row r="1051" spans="1:14" x14ac:dyDescent="0.25">
      <c r="A1051" s="9">
        <v>43153</v>
      </c>
      <c r="B1051" s="10">
        <v>0.85416666666666663</v>
      </c>
      <c r="C1051" s="8">
        <v>80774</v>
      </c>
      <c r="D1051" s="8">
        <v>77900</v>
      </c>
      <c r="E1051" s="8">
        <v>78900</v>
      </c>
      <c r="F1051" s="8">
        <v>913</v>
      </c>
      <c r="G1051" s="8">
        <v>1512</v>
      </c>
      <c r="H1051" s="8">
        <v>9022</v>
      </c>
      <c r="I1051" s="8">
        <v>52175</v>
      </c>
      <c r="J1051" s="8">
        <v>6416</v>
      </c>
      <c r="K1051" s="8">
        <v>-1</v>
      </c>
      <c r="L1051" s="8">
        <v>15662</v>
      </c>
      <c r="M1051" s="8">
        <v>-29</v>
      </c>
      <c r="N1051" s="8">
        <v>1154</v>
      </c>
    </row>
    <row r="1052" spans="1:14" x14ac:dyDescent="0.25">
      <c r="A1052" s="9">
        <v>43153</v>
      </c>
      <c r="B1052" s="10">
        <v>0.875</v>
      </c>
      <c r="C1052" s="8">
        <v>78847</v>
      </c>
      <c r="D1052" s="8">
        <v>76000</v>
      </c>
      <c r="E1052" s="8">
        <v>77100</v>
      </c>
      <c r="F1052" s="8">
        <v>808</v>
      </c>
      <c r="G1052" s="8">
        <v>1633</v>
      </c>
      <c r="H1052" s="8">
        <v>9017</v>
      </c>
      <c r="I1052" s="8">
        <v>52209</v>
      </c>
      <c r="J1052" s="8">
        <v>6412</v>
      </c>
      <c r="K1052" s="8">
        <v>-1</v>
      </c>
      <c r="L1052" s="8">
        <v>14287</v>
      </c>
      <c r="M1052" s="8">
        <v>-28</v>
      </c>
      <c r="N1052" s="8">
        <v>1159</v>
      </c>
    </row>
    <row r="1053" spans="1:14" x14ac:dyDescent="0.25">
      <c r="A1053" s="9">
        <v>43153</v>
      </c>
      <c r="B1053" s="10">
        <v>0.89583333333333337</v>
      </c>
      <c r="C1053" s="8">
        <v>77297</v>
      </c>
      <c r="D1053" s="8">
        <v>73900</v>
      </c>
      <c r="E1053" s="8">
        <v>75000</v>
      </c>
      <c r="F1053" s="8">
        <v>431</v>
      </c>
      <c r="G1053" s="8">
        <v>1700</v>
      </c>
      <c r="H1053" s="8">
        <v>9027</v>
      </c>
      <c r="I1053" s="8">
        <v>52319</v>
      </c>
      <c r="J1053" s="8">
        <v>6328</v>
      </c>
      <c r="K1053" s="8">
        <v>-1</v>
      </c>
      <c r="L1053" s="8">
        <v>13351</v>
      </c>
      <c r="M1053" s="8">
        <v>-28</v>
      </c>
      <c r="N1053" s="8">
        <v>1174</v>
      </c>
    </row>
    <row r="1054" spans="1:14" x14ac:dyDescent="0.25">
      <c r="A1054" s="9">
        <v>43153</v>
      </c>
      <c r="B1054" s="10">
        <v>0.91666666666666663</v>
      </c>
      <c r="C1054" s="8">
        <v>75662</v>
      </c>
      <c r="D1054" s="8">
        <v>72700</v>
      </c>
      <c r="E1054" s="8">
        <v>73800</v>
      </c>
      <c r="F1054" s="8">
        <v>406</v>
      </c>
      <c r="G1054" s="8">
        <v>1702</v>
      </c>
      <c r="H1054" s="8">
        <v>8867</v>
      </c>
      <c r="I1054" s="8">
        <v>52466</v>
      </c>
      <c r="J1054" s="8">
        <v>6280</v>
      </c>
      <c r="K1054" s="8">
        <v>-1</v>
      </c>
      <c r="L1054" s="8">
        <v>11665</v>
      </c>
      <c r="M1054" s="8">
        <v>-28</v>
      </c>
      <c r="N1054" s="8">
        <v>1169</v>
      </c>
    </row>
    <row r="1055" spans="1:14" x14ac:dyDescent="0.25">
      <c r="A1055" s="9">
        <v>43153</v>
      </c>
      <c r="B1055" s="10">
        <v>0.9375</v>
      </c>
      <c r="C1055" s="8">
        <v>75997</v>
      </c>
      <c r="D1055" s="8">
        <v>73400</v>
      </c>
      <c r="E1055" s="8">
        <v>74500</v>
      </c>
      <c r="F1055" s="8">
        <v>406</v>
      </c>
      <c r="G1055" s="8">
        <v>1701</v>
      </c>
      <c r="H1055" s="8">
        <v>8946</v>
      </c>
      <c r="I1055" s="8">
        <v>52492</v>
      </c>
      <c r="J1055" s="8">
        <v>6058</v>
      </c>
      <c r="K1055" s="8">
        <v>-1</v>
      </c>
      <c r="L1055" s="8">
        <v>11309</v>
      </c>
      <c r="M1055" s="8">
        <v>-28</v>
      </c>
      <c r="N1055" s="8">
        <v>1175</v>
      </c>
    </row>
    <row r="1056" spans="1:14" x14ac:dyDescent="0.25">
      <c r="A1056" s="9">
        <v>43153</v>
      </c>
      <c r="B1056" s="10">
        <v>0.95833333333333337</v>
      </c>
      <c r="C1056" s="8">
        <v>78516</v>
      </c>
      <c r="D1056" s="8">
        <v>76100</v>
      </c>
      <c r="E1056" s="8">
        <v>77200</v>
      </c>
      <c r="F1056" s="8">
        <v>406</v>
      </c>
      <c r="G1056" s="8">
        <v>1701</v>
      </c>
      <c r="H1056" s="8">
        <v>9000</v>
      </c>
      <c r="I1056" s="8">
        <v>52481</v>
      </c>
      <c r="J1056" s="8">
        <v>5958</v>
      </c>
      <c r="K1056" s="8">
        <v>-1</v>
      </c>
      <c r="L1056" s="8">
        <v>13761</v>
      </c>
      <c r="M1056" s="8">
        <v>-28</v>
      </c>
      <c r="N1056" s="8">
        <v>1168</v>
      </c>
    </row>
    <row r="1057" spans="1:14" x14ac:dyDescent="0.25">
      <c r="A1057" s="9">
        <v>43153</v>
      </c>
      <c r="B1057" s="10">
        <v>0.97916666666666663</v>
      </c>
      <c r="C1057" s="8">
        <v>77676</v>
      </c>
      <c r="D1057" s="8">
        <v>75900</v>
      </c>
      <c r="E1057" s="8">
        <v>77100</v>
      </c>
      <c r="F1057" s="8">
        <v>406</v>
      </c>
      <c r="G1057" s="8">
        <v>1701</v>
      </c>
      <c r="H1057" s="8">
        <v>8787</v>
      </c>
      <c r="I1057" s="8">
        <v>52296</v>
      </c>
      <c r="J1057" s="8">
        <v>5961</v>
      </c>
      <c r="K1057" s="8">
        <v>-1</v>
      </c>
      <c r="L1057" s="8">
        <v>11985</v>
      </c>
      <c r="M1057" s="8">
        <v>-39</v>
      </c>
      <c r="N1057" s="8">
        <v>1167</v>
      </c>
    </row>
    <row r="1058" spans="1:14" x14ac:dyDescent="0.25">
      <c r="A1058" s="9">
        <v>43154</v>
      </c>
      <c r="B1058" s="10">
        <v>0</v>
      </c>
      <c r="C1058" s="8">
        <v>77764</v>
      </c>
      <c r="D1058" s="8">
        <v>75800</v>
      </c>
      <c r="E1058" s="8">
        <v>76000</v>
      </c>
      <c r="F1058" s="8">
        <v>406</v>
      </c>
      <c r="G1058" s="8">
        <v>1699</v>
      </c>
      <c r="H1058" s="8">
        <v>8675</v>
      </c>
      <c r="I1058" s="8">
        <v>52426</v>
      </c>
      <c r="J1058" s="8">
        <v>5817</v>
      </c>
      <c r="K1058" s="8">
        <v>-1</v>
      </c>
      <c r="L1058" s="8">
        <v>11867</v>
      </c>
      <c r="M1058" s="8">
        <v>-52</v>
      </c>
      <c r="N1058" s="8">
        <v>1173</v>
      </c>
    </row>
    <row r="1059" spans="1:14" x14ac:dyDescent="0.25">
      <c r="A1059" s="9">
        <v>43154</v>
      </c>
      <c r="B1059" s="10">
        <v>2.0833333333333332E-2</v>
      </c>
      <c r="C1059" s="8">
        <v>76413</v>
      </c>
      <c r="D1059" s="8">
        <v>74000</v>
      </c>
      <c r="E1059" s="8">
        <v>74600</v>
      </c>
      <c r="F1059" s="8">
        <v>406</v>
      </c>
      <c r="G1059" s="8">
        <v>1613</v>
      </c>
      <c r="H1059" s="8">
        <v>7356</v>
      </c>
      <c r="I1059" s="8">
        <v>52393</v>
      </c>
      <c r="J1059" s="8">
        <v>5658</v>
      </c>
      <c r="K1059" s="8">
        <v>-1</v>
      </c>
      <c r="L1059" s="8">
        <v>10975</v>
      </c>
      <c r="M1059" s="8">
        <v>-63</v>
      </c>
      <c r="N1059" s="8">
        <v>1177</v>
      </c>
    </row>
    <row r="1060" spans="1:14" x14ac:dyDescent="0.25">
      <c r="A1060" s="9">
        <v>43154</v>
      </c>
      <c r="B1060" s="10">
        <v>4.1666666666666664E-2</v>
      </c>
      <c r="C1060" s="8">
        <v>73735</v>
      </c>
      <c r="D1060" s="8">
        <v>72000</v>
      </c>
      <c r="E1060" s="8">
        <v>72100</v>
      </c>
      <c r="F1060" s="8">
        <v>406</v>
      </c>
      <c r="G1060" s="8">
        <v>1484</v>
      </c>
      <c r="H1060" s="8">
        <v>6987</v>
      </c>
      <c r="I1060" s="8">
        <v>52252</v>
      </c>
      <c r="J1060" s="8">
        <v>5557</v>
      </c>
      <c r="K1060" s="8">
        <v>-1</v>
      </c>
      <c r="L1060" s="8">
        <v>9309</v>
      </c>
      <c r="M1060" s="8">
        <v>-66</v>
      </c>
      <c r="N1060" s="8">
        <v>1172</v>
      </c>
    </row>
    <row r="1061" spans="1:14" x14ac:dyDescent="0.25">
      <c r="A1061" s="9">
        <v>43154</v>
      </c>
      <c r="B1061" s="10">
        <v>6.25E-2</v>
      </c>
      <c r="C1061" s="8">
        <v>73499</v>
      </c>
      <c r="D1061" s="8">
        <v>72700</v>
      </c>
      <c r="E1061" s="8">
        <v>73000</v>
      </c>
      <c r="F1061" s="8">
        <v>404</v>
      </c>
      <c r="G1061" s="8">
        <v>1697</v>
      </c>
      <c r="H1061" s="8">
        <v>7033</v>
      </c>
      <c r="I1061" s="8">
        <v>52348</v>
      </c>
      <c r="J1061" s="8">
        <v>5396</v>
      </c>
      <c r="K1061" s="8">
        <v>-1</v>
      </c>
      <c r="L1061" s="8">
        <v>9014</v>
      </c>
      <c r="M1061" s="8">
        <v>-408</v>
      </c>
      <c r="N1061" s="8">
        <v>1177</v>
      </c>
    </row>
    <row r="1062" spans="1:14" x14ac:dyDescent="0.25">
      <c r="A1062" s="9">
        <v>43154</v>
      </c>
      <c r="B1062" s="10">
        <v>8.3333333333333329E-2</v>
      </c>
      <c r="C1062" s="8">
        <v>73231</v>
      </c>
      <c r="D1062" s="8">
        <v>72200</v>
      </c>
      <c r="E1062" s="8">
        <v>72700</v>
      </c>
      <c r="F1062" s="8">
        <v>396</v>
      </c>
      <c r="G1062" s="8">
        <v>1659</v>
      </c>
      <c r="H1062" s="8">
        <v>7023</v>
      </c>
      <c r="I1062" s="8">
        <v>52306</v>
      </c>
      <c r="J1062" s="8">
        <v>5473</v>
      </c>
      <c r="K1062" s="8">
        <v>-1</v>
      </c>
      <c r="L1062" s="8">
        <v>8772</v>
      </c>
      <c r="M1062" s="8">
        <v>-568</v>
      </c>
      <c r="N1062" s="8">
        <v>1180</v>
      </c>
    </row>
    <row r="1063" spans="1:14" x14ac:dyDescent="0.25">
      <c r="A1063" s="9">
        <v>43154</v>
      </c>
      <c r="B1063" s="10">
        <v>0.10416666666666667</v>
      </c>
      <c r="C1063" s="8">
        <v>73110</v>
      </c>
      <c r="D1063" s="8">
        <v>70900</v>
      </c>
      <c r="E1063" s="8">
        <v>71200</v>
      </c>
      <c r="F1063" s="8">
        <v>396</v>
      </c>
      <c r="G1063" s="8">
        <v>1728</v>
      </c>
      <c r="H1063" s="8">
        <v>6949</v>
      </c>
      <c r="I1063" s="8">
        <v>52297</v>
      </c>
      <c r="J1063" s="8">
        <v>5465</v>
      </c>
      <c r="K1063" s="8">
        <v>-1</v>
      </c>
      <c r="L1063" s="8">
        <v>8268</v>
      </c>
      <c r="M1063" s="8">
        <v>-593</v>
      </c>
      <c r="N1063" s="8">
        <v>1177</v>
      </c>
    </row>
    <row r="1064" spans="1:14" x14ac:dyDescent="0.25">
      <c r="A1064" s="9">
        <v>43154</v>
      </c>
      <c r="B1064" s="10">
        <v>0.125</v>
      </c>
      <c r="C1064" s="8">
        <v>71379</v>
      </c>
      <c r="D1064" s="8">
        <v>69300</v>
      </c>
      <c r="E1064" s="8">
        <v>69800</v>
      </c>
      <c r="F1064" s="8">
        <v>396</v>
      </c>
      <c r="G1064" s="8">
        <v>1668</v>
      </c>
      <c r="H1064" s="8">
        <v>6956</v>
      </c>
      <c r="I1064" s="8">
        <v>52137</v>
      </c>
      <c r="J1064" s="8">
        <v>5365</v>
      </c>
      <c r="K1064" s="8">
        <v>-1</v>
      </c>
      <c r="L1064" s="8">
        <v>7902</v>
      </c>
      <c r="M1064" s="8">
        <v>-1444</v>
      </c>
      <c r="N1064" s="8">
        <v>1178</v>
      </c>
    </row>
    <row r="1065" spans="1:14" x14ac:dyDescent="0.25">
      <c r="A1065" s="9">
        <v>43154</v>
      </c>
      <c r="B1065" s="10">
        <v>0.14583333333333334</v>
      </c>
      <c r="C1065" s="8">
        <v>70434</v>
      </c>
      <c r="D1065" s="8">
        <v>68400</v>
      </c>
      <c r="E1065" s="8">
        <v>68800</v>
      </c>
      <c r="F1065" s="8">
        <v>396</v>
      </c>
      <c r="G1065" s="8">
        <v>1724</v>
      </c>
      <c r="H1065" s="8">
        <v>6646</v>
      </c>
      <c r="I1065" s="8">
        <v>52313</v>
      </c>
      <c r="J1065" s="8">
        <v>5220</v>
      </c>
      <c r="K1065" s="8">
        <v>-1</v>
      </c>
      <c r="L1065" s="8">
        <v>8240</v>
      </c>
      <c r="M1065" s="8">
        <v>-1756</v>
      </c>
      <c r="N1065" s="8">
        <v>1177</v>
      </c>
    </row>
    <row r="1066" spans="1:14" x14ac:dyDescent="0.25">
      <c r="A1066" s="9">
        <v>43154</v>
      </c>
      <c r="B1066" s="10">
        <v>0.16666666666666666</v>
      </c>
      <c r="C1066" s="8">
        <v>69598</v>
      </c>
      <c r="D1066" s="8">
        <v>67700</v>
      </c>
      <c r="E1066" s="8">
        <v>68200</v>
      </c>
      <c r="F1066" s="8">
        <v>397</v>
      </c>
      <c r="G1066" s="8">
        <v>1638</v>
      </c>
      <c r="H1066" s="8">
        <v>6595</v>
      </c>
      <c r="I1066" s="8">
        <v>52127</v>
      </c>
      <c r="J1066" s="8">
        <v>5225</v>
      </c>
      <c r="K1066" s="8">
        <v>-1</v>
      </c>
      <c r="L1066" s="8">
        <v>8014</v>
      </c>
      <c r="M1066" s="8">
        <v>-2159</v>
      </c>
      <c r="N1066" s="8">
        <v>1178</v>
      </c>
    </row>
    <row r="1067" spans="1:14" x14ac:dyDescent="0.25">
      <c r="A1067" s="9">
        <v>43154</v>
      </c>
      <c r="B1067" s="10">
        <v>0.1875</v>
      </c>
      <c r="C1067" s="8">
        <v>69683</v>
      </c>
      <c r="D1067" s="8">
        <v>67800</v>
      </c>
      <c r="E1067" s="8">
        <v>68000</v>
      </c>
      <c r="F1067" s="8">
        <v>396</v>
      </c>
      <c r="G1067" s="8">
        <v>1617</v>
      </c>
      <c r="H1067" s="8">
        <v>6294</v>
      </c>
      <c r="I1067" s="8">
        <v>52132</v>
      </c>
      <c r="J1067" s="8">
        <v>5199</v>
      </c>
      <c r="K1067" s="8">
        <v>-1</v>
      </c>
      <c r="L1067" s="8">
        <v>8112</v>
      </c>
      <c r="M1067" s="8">
        <v>-2764</v>
      </c>
      <c r="N1067" s="8">
        <v>1172</v>
      </c>
    </row>
    <row r="1068" spans="1:14" x14ac:dyDescent="0.25">
      <c r="A1068" s="9">
        <v>43154</v>
      </c>
      <c r="B1068" s="10">
        <v>0.20833333333333334</v>
      </c>
      <c r="C1068" s="8">
        <v>70076</v>
      </c>
      <c r="D1068" s="8">
        <v>68900</v>
      </c>
      <c r="E1068" s="8">
        <v>69200</v>
      </c>
      <c r="F1068" s="8">
        <v>395</v>
      </c>
      <c r="G1068" s="8">
        <v>1518</v>
      </c>
      <c r="H1068" s="8">
        <v>6274</v>
      </c>
      <c r="I1068" s="8">
        <v>51877</v>
      </c>
      <c r="J1068" s="8">
        <v>5375</v>
      </c>
      <c r="K1068" s="8">
        <v>-1</v>
      </c>
      <c r="L1068" s="8">
        <v>7912</v>
      </c>
      <c r="M1068" s="8">
        <v>-2529</v>
      </c>
      <c r="N1068" s="8">
        <v>1170</v>
      </c>
    </row>
    <row r="1069" spans="1:14" x14ac:dyDescent="0.25">
      <c r="A1069" s="9">
        <v>43154</v>
      </c>
      <c r="B1069" s="10">
        <v>0.22916666666666666</v>
      </c>
      <c r="C1069" s="8">
        <v>72362</v>
      </c>
      <c r="D1069" s="8">
        <v>70800</v>
      </c>
      <c r="E1069" s="8">
        <v>71400</v>
      </c>
      <c r="F1069" s="8">
        <v>395</v>
      </c>
      <c r="G1069" s="8">
        <v>1527</v>
      </c>
      <c r="H1069" s="8">
        <v>6279</v>
      </c>
      <c r="I1069" s="8">
        <v>52050</v>
      </c>
      <c r="J1069" s="8">
        <v>5560</v>
      </c>
      <c r="K1069" s="8">
        <v>-1</v>
      </c>
      <c r="L1069" s="8">
        <v>7439</v>
      </c>
      <c r="M1069" s="8">
        <v>-933</v>
      </c>
      <c r="N1069" s="8">
        <v>1162</v>
      </c>
    </row>
    <row r="1070" spans="1:14" x14ac:dyDescent="0.25">
      <c r="A1070" s="9">
        <v>43154</v>
      </c>
      <c r="B1070" s="10">
        <v>0.25</v>
      </c>
      <c r="C1070" s="8">
        <v>74283</v>
      </c>
      <c r="D1070" s="8">
        <v>72400</v>
      </c>
      <c r="E1070" s="8">
        <v>73400</v>
      </c>
      <c r="F1070" s="8">
        <v>395</v>
      </c>
      <c r="G1070" s="8">
        <v>1564</v>
      </c>
      <c r="H1070" s="8">
        <v>6785</v>
      </c>
      <c r="I1070" s="8">
        <v>52272</v>
      </c>
      <c r="J1070" s="8">
        <v>5717</v>
      </c>
      <c r="K1070" s="8">
        <v>-1</v>
      </c>
      <c r="L1070" s="8">
        <v>8134</v>
      </c>
      <c r="M1070" s="8">
        <v>-441</v>
      </c>
      <c r="N1070" s="8">
        <v>1164</v>
      </c>
    </row>
    <row r="1071" spans="1:14" x14ac:dyDescent="0.25">
      <c r="A1071" s="9">
        <v>43154</v>
      </c>
      <c r="B1071" s="10">
        <v>0.27083333333333331</v>
      </c>
      <c r="C1071" s="8">
        <v>77730</v>
      </c>
      <c r="D1071" s="8">
        <v>76000</v>
      </c>
      <c r="E1071" s="8">
        <v>76600</v>
      </c>
      <c r="F1071" s="8">
        <v>396</v>
      </c>
      <c r="G1071" s="8">
        <v>1508</v>
      </c>
      <c r="H1071" s="8">
        <v>7588</v>
      </c>
      <c r="I1071" s="8">
        <v>52274</v>
      </c>
      <c r="J1071" s="8">
        <v>5943</v>
      </c>
      <c r="K1071" s="8">
        <v>-1</v>
      </c>
      <c r="L1071" s="8">
        <v>9922</v>
      </c>
      <c r="M1071" s="8">
        <v>-28</v>
      </c>
      <c r="N1071" s="8">
        <v>1154</v>
      </c>
    </row>
    <row r="1072" spans="1:14" x14ac:dyDescent="0.25">
      <c r="A1072" s="9">
        <v>43154</v>
      </c>
      <c r="B1072" s="10">
        <v>0.29166666666666669</v>
      </c>
      <c r="C1072" s="8">
        <v>80624</v>
      </c>
      <c r="D1072" s="8">
        <v>79200</v>
      </c>
      <c r="E1072" s="8">
        <v>79600</v>
      </c>
      <c r="F1072" s="8">
        <v>398</v>
      </c>
      <c r="G1072" s="8">
        <v>1713</v>
      </c>
      <c r="H1072" s="8">
        <v>8143</v>
      </c>
      <c r="I1072" s="8">
        <v>52353</v>
      </c>
      <c r="J1072" s="8">
        <v>5993</v>
      </c>
      <c r="K1072" s="8">
        <v>-1</v>
      </c>
      <c r="L1072" s="8">
        <v>12800</v>
      </c>
      <c r="M1072" s="8">
        <v>-29</v>
      </c>
      <c r="N1072" s="8">
        <v>1149</v>
      </c>
    </row>
    <row r="1073" spans="1:14" x14ac:dyDescent="0.25">
      <c r="A1073" s="9">
        <v>43154</v>
      </c>
      <c r="B1073" s="10">
        <v>0.3125</v>
      </c>
      <c r="C1073" s="8">
        <v>82958</v>
      </c>
      <c r="D1073" s="8">
        <v>82300</v>
      </c>
      <c r="E1073" s="8">
        <v>81800</v>
      </c>
      <c r="F1073" s="8">
        <v>399</v>
      </c>
      <c r="G1073" s="8">
        <v>1682</v>
      </c>
      <c r="H1073" s="8">
        <v>8737</v>
      </c>
      <c r="I1073" s="8">
        <v>52209</v>
      </c>
      <c r="J1073" s="8">
        <v>5979</v>
      </c>
      <c r="K1073" s="8">
        <v>-1</v>
      </c>
      <c r="L1073" s="8">
        <v>14182</v>
      </c>
      <c r="M1073" s="8">
        <v>-28</v>
      </c>
      <c r="N1073" s="8">
        <v>1159</v>
      </c>
    </row>
    <row r="1074" spans="1:14" x14ac:dyDescent="0.25">
      <c r="A1074" s="9">
        <v>43154</v>
      </c>
      <c r="B1074" s="10">
        <v>0.33333333333333331</v>
      </c>
      <c r="C1074" s="8">
        <v>83763</v>
      </c>
      <c r="D1074" s="8">
        <v>83100</v>
      </c>
      <c r="E1074" s="8">
        <v>82500</v>
      </c>
      <c r="F1074" s="8">
        <v>399</v>
      </c>
      <c r="G1074" s="8">
        <v>1767</v>
      </c>
      <c r="H1074" s="8">
        <v>8996</v>
      </c>
      <c r="I1074" s="8">
        <v>52400</v>
      </c>
      <c r="J1074" s="8">
        <v>5942</v>
      </c>
      <c r="K1074" s="8">
        <v>31</v>
      </c>
      <c r="L1074" s="8">
        <v>15094</v>
      </c>
      <c r="M1074" s="8">
        <v>-29</v>
      </c>
      <c r="N1074" s="8">
        <v>1163</v>
      </c>
    </row>
    <row r="1075" spans="1:14" x14ac:dyDescent="0.25">
      <c r="A1075" s="9">
        <v>43154</v>
      </c>
      <c r="B1075" s="10">
        <v>0.35416666666666669</v>
      </c>
      <c r="C1075" s="8">
        <v>84634</v>
      </c>
      <c r="D1075" s="8">
        <v>83900</v>
      </c>
      <c r="E1075" s="8">
        <v>83400</v>
      </c>
      <c r="F1075" s="8">
        <v>398</v>
      </c>
      <c r="G1075" s="8">
        <v>1764</v>
      </c>
      <c r="H1075" s="8">
        <v>9253</v>
      </c>
      <c r="I1075" s="8">
        <v>52515</v>
      </c>
      <c r="J1075" s="8">
        <v>5899</v>
      </c>
      <c r="K1075" s="8">
        <v>273</v>
      </c>
      <c r="L1075" s="8">
        <v>15650</v>
      </c>
      <c r="M1075" s="8">
        <v>-29</v>
      </c>
      <c r="N1075" s="8">
        <v>1155</v>
      </c>
    </row>
    <row r="1076" spans="1:14" x14ac:dyDescent="0.25">
      <c r="A1076" s="9">
        <v>43154</v>
      </c>
      <c r="B1076" s="10">
        <v>0.375</v>
      </c>
      <c r="C1076" s="8">
        <v>85497</v>
      </c>
      <c r="D1076" s="8">
        <v>84400</v>
      </c>
      <c r="E1076" s="8">
        <v>84200</v>
      </c>
      <c r="F1076" s="8">
        <v>399</v>
      </c>
      <c r="G1076" s="8">
        <v>1774</v>
      </c>
      <c r="H1076" s="8">
        <v>9226</v>
      </c>
      <c r="I1076" s="8">
        <v>52520</v>
      </c>
      <c r="J1076" s="8">
        <v>5715</v>
      </c>
      <c r="K1076" s="8">
        <v>734</v>
      </c>
      <c r="L1076" s="8">
        <v>15952</v>
      </c>
      <c r="M1076" s="8">
        <v>-29</v>
      </c>
      <c r="N1076" s="8">
        <v>1144</v>
      </c>
    </row>
    <row r="1077" spans="1:14" x14ac:dyDescent="0.25">
      <c r="A1077" s="9">
        <v>43154</v>
      </c>
      <c r="B1077" s="10">
        <v>0.39583333333333331</v>
      </c>
      <c r="C1077" s="8">
        <v>85849</v>
      </c>
      <c r="D1077" s="8">
        <v>84700</v>
      </c>
      <c r="E1077" s="8">
        <v>84800</v>
      </c>
      <c r="F1077" s="8">
        <v>400</v>
      </c>
      <c r="G1077" s="8">
        <v>1771</v>
      </c>
      <c r="H1077" s="8">
        <v>9242</v>
      </c>
      <c r="I1077" s="8">
        <v>52503</v>
      </c>
      <c r="J1077" s="8">
        <v>5569</v>
      </c>
      <c r="K1077" s="8">
        <v>1272</v>
      </c>
      <c r="L1077" s="8">
        <v>16604</v>
      </c>
      <c r="M1077" s="8">
        <v>-29</v>
      </c>
      <c r="N1077" s="8">
        <v>1139</v>
      </c>
    </row>
    <row r="1078" spans="1:14" x14ac:dyDescent="0.25">
      <c r="A1078" s="9">
        <v>43154</v>
      </c>
      <c r="B1078" s="10">
        <v>0.41666666666666669</v>
      </c>
      <c r="C1078" s="8">
        <v>85328</v>
      </c>
      <c r="D1078" s="8">
        <v>83800</v>
      </c>
      <c r="E1078" s="8">
        <v>83600</v>
      </c>
      <c r="F1078" s="8">
        <v>399</v>
      </c>
      <c r="G1078" s="8">
        <v>1752</v>
      </c>
      <c r="H1078" s="8">
        <v>9198</v>
      </c>
      <c r="I1078" s="8">
        <v>52509</v>
      </c>
      <c r="J1078" s="8">
        <v>5670</v>
      </c>
      <c r="K1078" s="8">
        <v>1864</v>
      </c>
      <c r="L1078" s="8">
        <v>15527</v>
      </c>
      <c r="M1078" s="8">
        <v>-29</v>
      </c>
      <c r="N1078" s="8">
        <v>1123</v>
      </c>
    </row>
    <row r="1079" spans="1:14" x14ac:dyDescent="0.25">
      <c r="A1079" s="9">
        <v>43154</v>
      </c>
      <c r="B1079" s="10">
        <v>0.4375</v>
      </c>
      <c r="C1079" s="8">
        <v>84738</v>
      </c>
      <c r="D1079" s="8">
        <v>83100</v>
      </c>
      <c r="E1079" s="8">
        <v>83300</v>
      </c>
      <c r="F1079" s="8">
        <v>399</v>
      </c>
      <c r="G1079" s="8">
        <v>1741</v>
      </c>
      <c r="H1079" s="8">
        <v>9179</v>
      </c>
      <c r="I1079" s="8">
        <v>52510</v>
      </c>
      <c r="J1079" s="8">
        <v>5745</v>
      </c>
      <c r="K1079" s="8">
        <v>2438</v>
      </c>
      <c r="L1079" s="8">
        <v>14147</v>
      </c>
      <c r="M1079" s="8">
        <v>-29</v>
      </c>
      <c r="N1079" s="8">
        <v>1117</v>
      </c>
    </row>
    <row r="1080" spans="1:14" x14ac:dyDescent="0.25">
      <c r="A1080" s="9">
        <v>43154</v>
      </c>
      <c r="B1080" s="10">
        <v>0.45833333333333331</v>
      </c>
      <c r="C1080" s="8">
        <v>84159</v>
      </c>
      <c r="D1080" s="8">
        <v>82600</v>
      </c>
      <c r="E1080" s="8">
        <v>82400</v>
      </c>
      <c r="F1080" s="8">
        <v>399</v>
      </c>
      <c r="G1080" s="8">
        <v>1735</v>
      </c>
      <c r="H1080" s="8">
        <v>9188</v>
      </c>
      <c r="I1080" s="8">
        <v>52497</v>
      </c>
      <c r="J1080" s="8">
        <v>5766</v>
      </c>
      <c r="K1080" s="8">
        <v>2898</v>
      </c>
      <c r="L1080" s="8">
        <v>13282</v>
      </c>
      <c r="M1080" s="8">
        <v>-29</v>
      </c>
      <c r="N1080" s="8">
        <v>1124</v>
      </c>
    </row>
    <row r="1081" spans="1:14" x14ac:dyDescent="0.25">
      <c r="A1081" s="9">
        <v>43154</v>
      </c>
      <c r="B1081" s="10">
        <v>0.47916666666666669</v>
      </c>
      <c r="C1081" s="8">
        <v>83637</v>
      </c>
      <c r="D1081" s="8">
        <v>82300</v>
      </c>
      <c r="E1081" s="8">
        <v>81800</v>
      </c>
      <c r="F1081" s="8">
        <v>399</v>
      </c>
      <c r="G1081" s="8">
        <v>1747</v>
      </c>
      <c r="H1081" s="8">
        <v>9182</v>
      </c>
      <c r="I1081" s="8">
        <v>52486</v>
      </c>
      <c r="J1081" s="8">
        <v>5690</v>
      </c>
      <c r="K1081" s="8">
        <v>3308</v>
      </c>
      <c r="L1081" s="8">
        <v>12787</v>
      </c>
      <c r="M1081" s="8">
        <v>-28</v>
      </c>
      <c r="N1081" s="8">
        <v>1126</v>
      </c>
    </row>
    <row r="1082" spans="1:14" x14ac:dyDescent="0.25">
      <c r="A1082" s="9">
        <v>43154</v>
      </c>
      <c r="B1082" s="10">
        <v>0.5</v>
      </c>
      <c r="C1082" s="8">
        <v>83607</v>
      </c>
      <c r="D1082" s="8">
        <v>82000</v>
      </c>
      <c r="E1082" s="8">
        <v>82000</v>
      </c>
      <c r="F1082" s="8">
        <v>399</v>
      </c>
      <c r="G1082" s="8">
        <v>1745</v>
      </c>
      <c r="H1082" s="8">
        <v>9172</v>
      </c>
      <c r="I1082" s="8">
        <v>52483</v>
      </c>
      <c r="J1082" s="8">
        <v>5682</v>
      </c>
      <c r="K1082" s="8">
        <v>3615</v>
      </c>
      <c r="L1082" s="8">
        <v>12487</v>
      </c>
      <c r="M1082" s="8">
        <v>-29</v>
      </c>
      <c r="N1082" s="8">
        <v>1130</v>
      </c>
    </row>
    <row r="1083" spans="1:14" x14ac:dyDescent="0.25">
      <c r="A1083" s="9">
        <v>43154</v>
      </c>
      <c r="B1083" s="10">
        <v>0.52083333333333337</v>
      </c>
      <c r="C1083" s="8">
        <v>82468</v>
      </c>
      <c r="D1083" s="8">
        <v>80700</v>
      </c>
      <c r="E1083" s="8">
        <v>80200</v>
      </c>
      <c r="F1083" s="8">
        <v>399</v>
      </c>
      <c r="G1083" s="8">
        <v>1728</v>
      </c>
      <c r="H1083" s="8">
        <v>9062</v>
      </c>
      <c r="I1083" s="8">
        <v>52470</v>
      </c>
      <c r="J1083" s="8">
        <v>5851</v>
      </c>
      <c r="K1083" s="8">
        <v>3843</v>
      </c>
      <c r="L1083" s="8">
        <v>11512</v>
      </c>
      <c r="M1083" s="8">
        <v>-51</v>
      </c>
      <c r="N1083" s="8">
        <v>1134</v>
      </c>
    </row>
    <row r="1084" spans="1:14" x14ac:dyDescent="0.25">
      <c r="A1084" s="9">
        <v>43154</v>
      </c>
      <c r="B1084" s="10">
        <v>0.54166666666666663</v>
      </c>
      <c r="C1084" s="8">
        <v>82397</v>
      </c>
      <c r="D1084" s="8">
        <v>81700</v>
      </c>
      <c r="E1084" s="8">
        <v>81800</v>
      </c>
      <c r="F1084" s="8">
        <v>399</v>
      </c>
      <c r="G1084" s="8">
        <v>1724</v>
      </c>
      <c r="H1084" s="8">
        <v>9062</v>
      </c>
      <c r="I1084" s="8">
        <v>52469</v>
      </c>
      <c r="J1084" s="8">
        <v>5922</v>
      </c>
      <c r="K1084" s="8">
        <v>3855</v>
      </c>
      <c r="L1084" s="8">
        <v>11173</v>
      </c>
      <c r="M1084" s="8">
        <v>-385</v>
      </c>
      <c r="N1084" s="8">
        <v>1135</v>
      </c>
    </row>
    <row r="1085" spans="1:14" x14ac:dyDescent="0.25">
      <c r="A1085" s="9">
        <v>43154</v>
      </c>
      <c r="B1085" s="10">
        <v>0.5625</v>
      </c>
      <c r="C1085" s="8">
        <v>80730</v>
      </c>
      <c r="D1085" s="8">
        <v>79100</v>
      </c>
      <c r="E1085" s="8">
        <v>78600</v>
      </c>
      <c r="F1085" s="8">
        <v>400</v>
      </c>
      <c r="G1085" s="8">
        <v>1738</v>
      </c>
      <c r="H1085" s="8">
        <v>8819</v>
      </c>
      <c r="I1085" s="8">
        <v>52464</v>
      </c>
      <c r="J1085" s="8">
        <v>5936</v>
      </c>
      <c r="K1085" s="8">
        <v>3700</v>
      </c>
      <c r="L1085" s="8">
        <v>10298</v>
      </c>
      <c r="M1085" s="8">
        <v>-388</v>
      </c>
      <c r="N1085" s="8">
        <v>1139</v>
      </c>
    </row>
    <row r="1086" spans="1:14" x14ac:dyDescent="0.25">
      <c r="A1086" s="9">
        <v>43154</v>
      </c>
      <c r="B1086" s="10">
        <v>0.58333333333333337</v>
      </c>
      <c r="C1086" s="8">
        <v>79572</v>
      </c>
      <c r="D1086" s="8">
        <v>77800</v>
      </c>
      <c r="E1086" s="8">
        <v>77700</v>
      </c>
      <c r="F1086" s="8">
        <v>400</v>
      </c>
      <c r="G1086" s="8">
        <v>1736</v>
      </c>
      <c r="H1086" s="8">
        <v>8851</v>
      </c>
      <c r="I1086" s="8">
        <v>52465</v>
      </c>
      <c r="J1086" s="8">
        <v>5870</v>
      </c>
      <c r="K1086" s="8">
        <v>3427</v>
      </c>
      <c r="L1086" s="8">
        <v>9725</v>
      </c>
      <c r="M1086" s="8">
        <v>-759</v>
      </c>
      <c r="N1086" s="8">
        <v>1129</v>
      </c>
    </row>
    <row r="1087" spans="1:14" x14ac:dyDescent="0.25">
      <c r="A1087" s="9">
        <v>43154</v>
      </c>
      <c r="B1087" s="10">
        <v>0.60416666666666663</v>
      </c>
      <c r="C1087" s="8">
        <v>78893</v>
      </c>
      <c r="D1087" s="8">
        <v>77100</v>
      </c>
      <c r="E1087" s="8">
        <v>77800</v>
      </c>
      <c r="F1087" s="8">
        <v>400</v>
      </c>
      <c r="G1087" s="8">
        <v>1847</v>
      </c>
      <c r="H1087" s="8">
        <v>8520</v>
      </c>
      <c r="I1087" s="8">
        <v>52464</v>
      </c>
      <c r="J1087" s="8">
        <v>5839</v>
      </c>
      <c r="K1087" s="8">
        <v>3197</v>
      </c>
      <c r="L1087" s="8">
        <v>10012</v>
      </c>
      <c r="M1087" s="8">
        <v>-927</v>
      </c>
      <c r="N1087" s="8">
        <v>1129</v>
      </c>
    </row>
    <row r="1088" spans="1:14" x14ac:dyDescent="0.25">
      <c r="A1088" s="9">
        <v>43154</v>
      </c>
      <c r="B1088" s="10">
        <v>0.625</v>
      </c>
      <c r="C1088" s="8">
        <v>76925</v>
      </c>
      <c r="D1088" s="8">
        <v>74700</v>
      </c>
      <c r="E1088" s="8">
        <v>75000</v>
      </c>
      <c r="F1088" s="8">
        <v>400</v>
      </c>
      <c r="G1088" s="8">
        <v>1931</v>
      </c>
      <c r="H1088" s="8">
        <v>8367</v>
      </c>
      <c r="I1088" s="8">
        <v>52499</v>
      </c>
      <c r="J1088" s="8">
        <v>5676</v>
      </c>
      <c r="K1088" s="8">
        <v>2875</v>
      </c>
      <c r="L1088" s="8">
        <v>9366</v>
      </c>
      <c r="M1088" s="8">
        <v>-1306</v>
      </c>
      <c r="N1088" s="8">
        <v>1147</v>
      </c>
    </row>
    <row r="1089" spans="1:14" x14ac:dyDescent="0.25">
      <c r="A1089" s="9">
        <v>43154</v>
      </c>
      <c r="B1089" s="10">
        <v>0.64583333333333337</v>
      </c>
      <c r="C1089" s="8">
        <v>76077</v>
      </c>
      <c r="D1089" s="8">
        <v>73600</v>
      </c>
      <c r="E1089" s="8">
        <v>73900</v>
      </c>
      <c r="F1089" s="8">
        <v>402</v>
      </c>
      <c r="G1089" s="8">
        <v>1910</v>
      </c>
      <c r="H1089" s="8">
        <v>8556</v>
      </c>
      <c r="I1089" s="8">
        <v>52498</v>
      </c>
      <c r="J1089" s="8">
        <v>5819</v>
      </c>
      <c r="K1089" s="8">
        <v>2556</v>
      </c>
      <c r="L1089" s="8">
        <v>9877</v>
      </c>
      <c r="M1089" s="8">
        <v>-1288</v>
      </c>
      <c r="N1089" s="8">
        <v>1145</v>
      </c>
    </row>
    <row r="1090" spans="1:14" x14ac:dyDescent="0.25">
      <c r="A1090" s="9">
        <v>43154</v>
      </c>
      <c r="B1090" s="10">
        <v>0.66666666666666663</v>
      </c>
      <c r="C1090" s="8">
        <v>75012</v>
      </c>
      <c r="D1090" s="8">
        <v>72200</v>
      </c>
      <c r="E1090" s="8">
        <v>72800</v>
      </c>
      <c r="F1090" s="8">
        <v>401</v>
      </c>
      <c r="G1090" s="8">
        <v>1958</v>
      </c>
      <c r="H1090" s="8">
        <v>8412</v>
      </c>
      <c r="I1090" s="8">
        <v>52504</v>
      </c>
      <c r="J1090" s="8">
        <v>5824</v>
      </c>
      <c r="K1090" s="8">
        <v>2197</v>
      </c>
      <c r="L1090" s="8">
        <v>9569</v>
      </c>
      <c r="M1090" s="8">
        <v>-1286</v>
      </c>
      <c r="N1090" s="8">
        <v>1145</v>
      </c>
    </row>
    <row r="1091" spans="1:14" x14ac:dyDescent="0.25">
      <c r="A1091" s="9">
        <v>43154</v>
      </c>
      <c r="B1091" s="10">
        <v>0.6875</v>
      </c>
      <c r="C1091" s="8">
        <v>74404</v>
      </c>
      <c r="D1091" s="8">
        <v>71200</v>
      </c>
      <c r="E1091" s="8">
        <v>72100</v>
      </c>
      <c r="F1091" s="8">
        <v>398</v>
      </c>
      <c r="G1091" s="8">
        <v>2025</v>
      </c>
      <c r="H1091" s="8">
        <v>8538</v>
      </c>
      <c r="I1091" s="8">
        <v>52463</v>
      </c>
      <c r="J1091" s="8">
        <v>5743</v>
      </c>
      <c r="K1091" s="8">
        <v>1671</v>
      </c>
      <c r="L1091" s="8">
        <v>9750</v>
      </c>
      <c r="M1091" s="8">
        <v>-1105</v>
      </c>
      <c r="N1091" s="8">
        <v>1135</v>
      </c>
    </row>
    <row r="1092" spans="1:14" x14ac:dyDescent="0.25">
      <c r="A1092" s="9">
        <v>43154</v>
      </c>
      <c r="B1092" s="10">
        <v>0.70833333333333337</v>
      </c>
      <c r="C1092" s="8">
        <v>74080</v>
      </c>
      <c r="D1092" s="8">
        <v>71300</v>
      </c>
      <c r="E1092" s="8">
        <v>72100</v>
      </c>
      <c r="F1092" s="8">
        <v>399</v>
      </c>
      <c r="G1092" s="8">
        <v>2047</v>
      </c>
      <c r="H1092" s="8">
        <v>8568</v>
      </c>
      <c r="I1092" s="8">
        <v>52504</v>
      </c>
      <c r="J1092" s="8">
        <v>5680</v>
      </c>
      <c r="K1092" s="8">
        <v>1154</v>
      </c>
      <c r="L1092" s="8">
        <v>9834</v>
      </c>
      <c r="M1092" s="8">
        <v>-827</v>
      </c>
      <c r="N1092" s="8">
        <v>1137</v>
      </c>
    </row>
    <row r="1093" spans="1:14" x14ac:dyDescent="0.25">
      <c r="A1093" s="9">
        <v>43154</v>
      </c>
      <c r="B1093" s="10">
        <v>0.72916666666666663</v>
      </c>
      <c r="C1093" s="8">
        <v>74628</v>
      </c>
      <c r="D1093" s="8">
        <v>72700</v>
      </c>
      <c r="E1093" s="8">
        <v>73400</v>
      </c>
      <c r="F1093" s="8">
        <v>395</v>
      </c>
      <c r="G1093" s="8">
        <v>1975</v>
      </c>
      <c r="H1093" s="8">
        <v>8871</v>
      </c>
      <c r="I1093" s="8">
        <v>52507</v>
      </c>
      <c r="J1093" s="8">
        <v>5540</v>
      </c>
      <c r="K1093" s="8">
        <v>624</v>
      </c>
      <c r="L1093" s="8">
        <v>9966</v>
      </c>
      <c r="M1093" s="8">
        <v>-347</v>
      </c>
      <c r="N1093" s="8">
        <v>1128</v>
      </c>
    </row>
    <row r="1094" spans="1:14" x14ac:dyDescent="0.25">
      <c r="A1094" s="9">
        <v>43154</v>
      </c>
      <c r="B1094" s="10">
        <v>0.75</v>
      </c>
      <c r="C1094" s="8">
        <v>76116</v>
      </c>
      <c r="D1094" s="8">
        <v>74800</v>
      </c>
      <c r="E1094" s="8">
        <v>75400</v>
      </c>
      <c r="F1094" s="8">
        <v>395</v>
      </c>
      <c r="G1094" s="8">
        <v>2149</v>
      </c>
      <c r="H1094" s="8">
        <v>8961</v>
      </c>
      <c r="I1094" s="8">
        <v>52508</v>
      </c>
      <c r="J1094" s="8">
        <v>5403</v>
      </c>
      <c r="K1094" s="8">
        <v>214</v>
      </c>
      <c r="L1094" s="8">
        <v>10737</v>
      </c>
      <c r="M1094" s="8">
        <v>-28</v>
      </c>
      <c r="N1094" s="8">
        <v>1138</v>
      </c>
    </row>
    <row r="1095" spans="1:14" x14ac:dyDescent="0.25">
      <c r="A1095" s="9">
        <v>43154</v>
      </c>
      <c r="B1095" s="10">
        <v>0.77083333333333337</v>
      </c>
      <c r="C1095" s="8">
        <v>78643</v>
      </c>
      <c r="D1095" s="8">
        <v>78600</v>
      </c>
      <c r="E1095" s="8">
        <v>79000</v>
      </c>
      <c r="F1095" s="8">
        <v>398</v>
      </c>
      <c r="G1095" s="8">
        <v>2222</v>
      </c>
      <c r="H1095" s="8">
        <v>9071</v>
      </c>
      <c r="I1095" s="8">
        <v>52512</v>
      </c>
      <c r="J1095" s="8">
        <v>5489</v>
      </c>
      <c r="K1095" s="8">
        <v>24</v>
      </c>
      <c r="L1095" s="8">
        <v>12022</v>
      </c>
      <c r="M1095" s="8">
        <v>-29</v>
      </c>
      <c r="N1095" s="8">
        <v>1135</v>
      </c>
    </row>
    <row r="1096" spans="1:14" x14ac:dyDescent="0.25">
      <c r="A1096" s="9">
        <v>43154</v>
      </c>
      <c r="B1096" s="10">
        <v>0.79166666666666663</v>
      </c>
      <c r="C1096" s="8">
        <v>82584</v>
      </c>
      <c r="D1096" s="8">
        <v>81800</v>
      </c>
      <c r="E1096" s="8">
        <v>82100</v>
      </c>
      <c r="F1096" s="8">
        <v>398</v>
      </c>
      <c r="G1096" s="8">
        <v>2347</v>
      </c>
      <c r="H1096" s="8">
        <v>9059</v>
      </c>
      <c r="I1096" s="8">
        <v>52518</v>
      </c>
      <c r="J1096" s="8">
        <v>5455</v>
      </c>
      <c r="K1096" s="8">
        <v>-1</v>
      </c>
      <c r="L1096" s="8">
        <v>15520</v>
      </c>
      <c r="M1096" s="8">
        <v>-28</v>
      </c>
      <c r="N1096" s="8">
        <v>1185</v>
      </c>
    </row>
    <row r="1097" spans="1:14" x14ac:dyDescent="0.25">
      <c r="A1097" s="9">
        <v>43154</v>
      </c>
      <c r="B1097" s="10">
        <v>0.8125</v>
      </c>
      <c r="C1097" s="8">
        <v>83225</v>
      </c>
      <c r="D1097" s="8">
        <v>81100</v>
      </c>
      <c r="E1097" s="8">
        <v>81900</v>
      </c>
      <c r="F1097" s="8">
        <v>398</v>
      </c>
      <c r="G1097" s="8">
        <v>2361</v>
      </c>
      <c r="H1097" s="8">
        <v>9121</v>
      </c>
      <c r="I1097" s="8">
        <v>52511</v>
      </c>
      <c r="J1097" s="8">
        <v>5727</v>
      </c>
      <c r="K1097" s="8">
        <v>-1</v>
      </c>
      <c r="L1097" s="8">
        <v>16118</v>
      </c>
      <c r="M1097" s="8">
        <v>-29</v>
      </c>
      <c r="N1097" s="8">
        <v>1204</v>
      </c>
    </row>
    <row r="1098" spans="1:14" x14ac:dyDescent="0.25">
      <c r="A1098" s="9">
        <v>43154</v>
      </c>
      <c r="B1098" s="10">
        <v>0.83333333333333337</v>
      </c>
      <c r="C1098" s="8">
        <v>82283</v>
      </c>
      <c r="D1098" s="8">
        <v>79800</v>
      </c>
      <c r="E1098" s="8">
        <v>80600</v>
      </c>
      <c r="F1098" s="8">
        <v>397</v>
      </c>
      <c r="G1098" s="8">
        <v>2363</v>
      </c>
      <c r="H1098" s="8">
        <v>9088</v>
      </c>
      <c r="I1098" s="8">
        <v>52524</v>
      </c>
      <c r="J1098" s="8">
        <v>5888</v>
      </c>
      <c r="K1098" s="8">
        <v>-1</v>
      </c>
      <c r="L1098" s="8">
        <v>15591</v>
      </c>
      <c r="M1098" s="8">
        <v>-29</v>
      </c>
      <c r="N1098" s="8">
        <v>1209</v>
      </c>
    </row>
    <row r="1099" spans="1:14" x14ac:dyDescent="0.25">
      <c r="A1099" s="9">
        <v>43154</v>
      </c>
      <c r="B1099" s="10">
        <v>0.85416666666666663</v>
      </c>
      <c r="C1099" s="8">
        <v>80166</v>
      </c>
      <c r="D1099" s="8">
        <v>77800</v>
      </c>
      <c r="E1099" s="8">
        <v>78500</v>
      </c>
      <c r="F1099" s="8">
        <v>386</v>
      </c>
      <c r="G1099" s="8">
        <v>2362</v>
      </c>
      <c r="H1099" s="8">
        <v>9019</v>
      </c>
      <c r="I1099" s="8">
        <v>52528</v>
      </c>
      <c r="J1099" s="8">
        <v>5953</v>
      </c>
      <c r="K1099" s="8">
        <v>-1</v>
      </c>
      <c r="L1099" s="8">
        <v>14746</v>
      </c>
      <c r="M1099" s="8">
        <v>-29</v>
      </c>
      <c r="N1099" s="8">
        <v>1214</v>
      </c>
    </row>
    <row r="1100" spans="1:14" x14ac:dyDescent="0.25">
      <c r="A1100" s="9">
        <v>43154</v>
      </c>
      <c r="B1100" s="10">
        <v>0.875</v>
      </c>
      <c r="C1100" s="8">
        <v>78297</v>
      </c>
      <c r="D1100" s="8">
        <v>75700</v>
      </c>
      <c r="E1100" s="8">
        <v>76400</v>
      </c>
      <c r="F1100" s="8">
        <v>385</v>
      </c>
      <c r="G1100" s="8">
        <v>2357</v>
      </c>
      <c r="H1100" s="8">
        <v>8961</v>
      </c>
      <c r="I1100" s="8">
        <v>52529</v>
      </c>
      <c r="J1100" s="8">
        <v>5878</v>
      </c>
      <c r="K1100" s="8">
        <v>-1</v>
      </c>
      <c r="L1100" s="8">
        <v>12605</v>
      </c>
      <c r="M1100" s="8">
        <v>-28</v>
      </c>
      <c r="N1100" s="8">
        <v>1218</v>
      </c>
    </row>
    <row r="1101" spans="1:14" x14ac:dyDescent="0.25">
      <c r="A1101" s="9">
        <v>43154</v>
      </c>
      <c r="B1101" s="10">
        <v>0.89583333333333337</v>
      </c>
      <c r="C1101" s="8">
        <v>76901</v>
      </c>
      <c r="D1101" s="8">
        <v>74400</v>
      </c>
      <c r="E1101" s="8">
        <v>75000</v>
      </c>
      <c r="F1101" s="8">
        <v>384</v>
      </c>
      <c r="G1101" s="8">
        <v>2361</v>
      </c>
      <c r="H1101" s="8">
        <v>8696</v>
      </c>
      <c r="I1101" s="8">
        <v>52524</v>
      </c>
      <c r="J1101" s="8">
        <v>5782</v>
      </c>
      <c r="K1101" s="8">
        <v>-1</v>
      </c>
      <c r="L1101" s="8">
        <v>11549</v>
      </c>
      <c r="M1101" s="8">
        <v>-28</v>
      </c>
      <c r="N1101" s="8">
        <v>1220</v>
      </c>
    </row>
    <row r="1102" spans="1:14" x14ac:dyDescent="0.25">
      <c r="A1102" s="9">
        <v>43154</v>
      </c>
      <c r="B1102" s="10">
        <v>0.91666666666666663</v>
      </c>
      <c r="C1102" s="8">
        <v>75561</v>
      </c>
      <c r="D1102" s="8">
        <v>73200</v>
      </c>
      <c r="E1102" s="8">
        <v>73800</v>
      </c>
      <c r="F1102" s="8">
        <v>383</v>
      </c>
      <c r="G1102" s="8">
        <v>2264</v>
      </c>
      <c r="H1102" s="8">
        <v>8509</v>
      </c>
      <c r="I1102" s="8">
        <v>52522</v>
      </c>
      <c r="J1102" s="8">
        <v>5687</v>
      </c>
      <c r="K1102" s="8">
        <v>-1</v>
      </c>
      <c r="L1102" s="8">
        <v>10614</v>
      </c>
      <c r="M1102" s="8">
        <v>-28</v>
      </c>
      <c r="N1102" s="8">
        <v>1216</v>
      </c>
    </row>
    <row r="1103" spans="1:14" x14ac:dyDescent="0.25">
      <c r="A1103" s="9">
        <v>43154</v>
      </c>
      <c r="B1103" s="10">
        <v>0.9375</v>
      </c>
      <c r="C1103" s="8">
        <v>75962</v>
      </c>
      <c r="D1103" s="8">
        <v>74400</v>
      </c>
      <c r="E1103" s="8">
        <v>74900</v>
      </c>
      <c r="F1103" s="8">
        <v>385</v>
      </c>
      <c r="G1103" s="8">
        <v>2280</v>
      </c>
      <c r="H1103" s="8">
        <v>8519</v>
      </c>
      <c r="I1103" s="8">
        <v>52351</v>
      </c>
      <c r="J1103" s="8">
        <v>5339</v>
      </c>
      <c r="K1103" s="8">
        <v>-1</v>
      </c>
      <c r="L1103" s="8">
        <v>11316</v>
      </c>
      <c r="M1103" s="8">
        <v>-28</v>
      </c>
      <c r="N1103" s="8">
        <v>1219</v>
      </c>
    </row>
    <row r="1104" spans="1:14" x14ac:dyDescent="0.25">
      <c r="A1104" s="9">
        <v>43154</v>
      </c>
      <c r="B1104" s="10">
        <v>0.95833333333333337</v>
      </c>
      <c r="C1104" s="8">
        <v>78759</v>
      </c>
      <c r="D1104" s="8">
        <v>77400</v>
      </c>
      <c r="E1104" s="8">
        <v>77900</v>
      </c>
      <c r="F1104" s="8">
        <v>383</v>
      </c>
      <c r="G1104" s="8">
        <v>2329</v>
      </c>
      <c r="H1104" s="8">
        <v>8524</v>
      </c>
      <c r="I1104" s="8">
        <v>52399</v>
      </c>
      <c r="J1104" s="8">
        <v>5196</v>
      </c>
      <c r="K1104" s="8">
        <v>-1</v>
      </c>
      <c r="L1104" s="8">
        <v>13621</v>
      </c>
      <c r="M1104" s="8">
        <v>-28</v>
      </c>
      <c r="N1104" s="8">
        <v>1238</v>
      </c>
    </row>
    <row r="1105" spans="1:14" x14ac:dyDescent="0.25">
      <c r="A1105" s="9">
        <v>43154</v>
      </c>
      <c r="B1105" s="10">
        <v>0.97916666666666663</v>
      </c>
      <c r="C1105" s="8">
        <v>77839</v>
      </c>
      <c r="D1105" s="8">
        <v>77100</v>
      </c>
      <c r="E1105" s="8">
        <v>77600</v>
      </c>
      <c r="F1105" s="8">
        <v>384</v>
      </c>
      <c r="G1105" s="8">
        <v>2245</v>
      </c>
      <c r="H1105" s="8">
        <v>8332</v>
      </c>
      <c r="I1105" s="8">
        <v>52237</v>
      </c>
      <c r="J1105" s="8">
        <v>4989</v>
      </c>
      <c r="K1105" s="8">
        <v>-1</v>
      </c>
      <c r="L1105" s="8">
        <v>11275</v>
      </c>
      <c r="M1105" s="8">
        <v>-28</v>
      </c>
      <c r="N1105" s="8">
        <v>1236</v>
      </c>
    </row>
    <row r="1106" spans="1:14" x14ac:dyDescent="0.25">
      <c r="A1106" s="9">
        <v>43155</v>
      </c>
      <c r="B1106" s="10">
        <v>0</v>
      </c>
      <c r="C1106" s="8">
        <v>77664</v>
      </c>
      <c r="D1106" s="8">
        <v>76100</v>
      </c>
      <c r="E1106" s="8">
        <v>76000</v>
      </c>
      <c r="F1106" s="8">
        <v>384</v>
      </c>
      <c r="G1106" s="8">
        <v>2281</v>
      </c>
      <c r="H1106" s="8">
        <v>8297</v>
      </c>
      <c r="I1106" s="8">
        <v>52377</v>
      </c>
      <c r="J1106" s="8">
        <v>4863</v>
      </c>
      <c r="K1106" s="8">
        <v>-1</v>
      </c>
      <c r="L1106" s="8">
        <v>10942</v>
      </c>
      <c r="M1106" s="8">
        <v>-28</v>
      </c>
      <c r="N1106" s="8">
        <v>1225</v>
      </c>
    </row>
    <row r="1107" spans="1:14" x14ac:dyDescent="0.25">
      <c r="A1107" s="9">
        <v>43155</v>
      </c>
      <c r="B1107" s="10">
        <v>2.0833333333333332E-2</v>
      </c>
      <c r="C1107" s="8">
        <v>75905</v>
      </c>
      <c r="D1107" s="8">
        <v>74100</v>
      </c>
      <c r="E1107" s="8">
        <v>74100</v>
      </c>
      <c r="F1107" s="8">
        <v>387</v>
      </c>
      <c r="G1107" s="8">
        <v>2097</v>
      </c>
      <c r="H1107" s="8">
        <v>6879</v>
      </c>
      <c r="I1107" s="8">
        <v>52506</v>
      </c>
      <c r="J1107" s="8">
        <v>4695</v>
      </c>
      <c r="K1107" s="8">
        <v>-1</v>
      </c>
      <c r="L1107" s="8">
        <v>11360</v>
      </c>
      <c r="M1107" s="8">
        <v>-41</v>
      </c>
      <c r="N1107" s="8">
        <v>1230</v>
      </c>
    </row>
    <row r="1108" spans="1:14" x14ac:dyDescent="0.25">
      <c r="A1108" s="9">
        <v>43155</v>
      </c>
      <c r="B1108" s="10">
        <v>4.1666666666666664E-2</v>
      </c>
      <c r="C1108" s="8">
        <v>73379</v>
      </c>
      <c r="D1108" s="8">
        <v>72200</v>
      </c>
      <c r="E1108" s="8">
        <v>72000</v>
      </c>
      <c r="F1108" s="8">
        <v>387</v>
      </c>
      <c r="G1108" s="8">
        <v>1761</v>
      </c>
      <c r="H1108" s="8">
        <v>5898</v>
      </c>
      <c r="I1108" s="8">
        <v>52517</v>
      </c>
      <c r="J1108" s="8">
        <v>4537</v>
      </c>
      <c r="K1108" s="8">
        <v>-1</v>
      </c>
      <c r="L1108" s="8">
        <v>10037</v>
      </c>
      <c r="M1108" s="8">
        <v>-54</v>
      </c>
      <c r="N1108" s="8">
        <v>1232</v>
      </c>
    </row>
    <row r="1109" spans="1:14" x14ac:dyDescent="0.25">
      <c r="A1109" s="9">
        <v>43155</v>
      </c>
      <c r="B1109" s="10">
        <v>6.25E-2</v>
      </c>
      <c r="C1109" s="8">
        <v>73763</v>
      </c>
      <c r="D1109" s="8">
        <v>72600</v>
      </c>
      <c r="E1109" s="8">
        <v>73500</v>
      </c>
      <c r="F1109" s="8">
        <v>383</v>
      </c>
      <c r="G1109" s="8">
        <v>1755</v>
      </c>
      <c r="H1109" s="8">
        <v>5094</v>
      </c>
      <c r="I1109" s="8">
        <v>52415</v>
      </c>
      <c r="J1109" s="8">
        <v>4589</v>
      </c>
      <c r="K1109" s="8">
        <v>-1</v>
      </c>
      <c r="L1109" s="8">
        <v>10806</v>
      </c>
      <c r="M1109" s="8">
        <v>-70</v>
      </c>
      <c r="N1109" s="8">
        <v>1224</v>
      </c>
    </row>
    <row r="1110" spans="1:14" x14ac:dyDescent="0.25">
      <c r="A1110" s="9">
        <v>43155</v>
      </c>
      <c r="B1110" s="10">
        <v>8.3333333333333329E-2</v>
      </c>
      <c r="C1110" s="8">
        <v>73160</v>
      </c>
      <c r="D1110" s="8">
        <v>71900</v>
      </c>
      <c r="E1110" s="8">
        <v>72700</v>
      </c>
      <c r="F1110" s="8">
        <v>382</v>
      </c>
      <c r="G1110" s="8">
        <v>1683</v>
      </c>
      <c r="H1110" s="8">
        <v>5038</v>
      </c>
      <c r="I1110" s="8">
        <v>52371</v>
      </c>
      <c r="J1110" s="8">
        <v>4694</v>
      </c>
      <c r="K1110" s="8">
        <v>-1</v>
      </c>
      <c r="L1110" s="8">
        <v>10308</v>
      </c>
      <c r="M1110" s="8">
        <v>-109</v>
      </c>
      <c r="N1110" s="8">
        <v>1231</v>
      </c>
    </row>
    <row r="1111" spans="1:14" x14ac:dyDescent="0.25">
      <c r="A1111" s="9">
        <v>43155</v>
      </c>
      <c r="B1111" s="10">
        <v>0.10416666666666667</v>
      </c>
      <c r="C1111" s="8">
        <v>72625</v>
      </c>
      <c r="D1111" s="8">
        <v>70400</v>
      </c>
      <c r="E1111" s="8">
        <v>71200</v>
      </c>
      <c r="F1111" s="8">
        <v>383</v>
      </c>
      <c r="G1111" s="8">
        <v>1721</v>
      </c>
      <c r="H1111" s="8">
        <v>5099</v>
      </c>
      <c r="I1111" s="8">
        <v>52405</v>
      </c>
      <c r="J1111" s="8">
        <v>4755</v>
      </c>
      <c r="K1111" s="8">
        <v>-1</v>
      </c>
      <c r="L1111" s="8">
        <v>9843</v>
      </c>
      <c r="M1111" s="8">
        <v>-109</v>
      </c>
      <c r="N1111" s="8">
        <v>1227</v>
      </c>
    </row>
    <row r="1112" spans="1:14" x14ac:dyDescent="0.25">
      <c r="A1112" s="9">
        <v>43155</v>
      </c>
      <c r="B1112" s="10">
        <v>0.125</v>
      </c>
      <c r="C1112" s="8">
        <v>70621</v>
      </c>
      <c r="D1112" s="8">
        <v>68800</v>
      </c>
      <c r="E1112" s="8">
        <v>69200</v>
      </c>
      <c r="F1112" s="8">
        <v>382</v>
      </c>
      <c r="G1112" s="8">
        <v>1652</v>
      </c>
      <c r="H1112" s="8">
        <v>4866</v>
      </c>
      <c r="I1112" s="8">
        <v>52196</v>
      </c>
      <c r="J1112" s="8">
        <v>4760</v>
      </c>
      <c r="K1112" s="8">
        <v>-1</v>
      </c>
      <c r="L1112" s="8">
        <v>8989</v>
      </c>
      <c r="M1112" s="8">
        <v>-570</v>
      </c>
      <c r="N1112" s="8">
        <v>1232</v>
      </c>
    </row>
    <row r="1113" spans="1:14" x14ac:dyDescent="0.25">
      <c r="A1113" s="9">
        <v>43155</v>
      </c>
      <c r="B1113" s="10">
        <v>0.14583333333333334</v>
      </c>
      <c r="C1113" s="8">
        <v>69263</v>
      </c>
      <c r="D1113" s="8">
        <v>67500</v>
      </c>
      <c r="E1113" s="8">
        <v>67800</v>
      </c>
      <c r="F1113" s="8">
        <v>382</v>
      </c>
      <c r="G1113" s="8">
        <v>1692</v>
      </c>
      <c r="H1113" s="8">
        <v>4472</v>
      </c>
      <c r="I1113" s="8">
        <v>52217</v>
      </c>
      <c r="J1113" s="8">
        <v>4775</v>
      </c>
      <c r="K1113" s="8">
        <v>-1</v>
      </c>
      <c r="L1113" s="8">
        <v>8346</v>
      </c>
      <c r="M1113" s="8">
        <v>-682</v>
      </c>
      <c r="N1113" s="8">
        <v>1227</v>
      </c>
    </row>
    <row r="1114" spans="1:14" x14ac:dyDescent="0.25">
      <c r="A1114" s="9">
        <v>43155</v>
      </c>
      <c r="B1114" s="10">
        <v>0.16666666666666666</v>
      </c>
      <c r="C1114" s="8">
        <v>68367</v>
      </c>
      <c r="D1114" s="8">
        <v>66800</v>
      </c>
      <c r="E1114" s="8">
        <v>67000</v>
      </c>
      <c r="F1114" s="8">
        <v>381</v>
      </c>
      <c r="G1114" s="8">
        <v>1683</v>
      </c>
      <c r="H1114" s="8">
        <v>4462</v>
      </c>
      <c r="I1114" s="8">
        <v>52193</v>
      </c>
      <c r="J1114" s="8">
        <v>4837</v>
      </c>
      <c r="K1114" s="8">
        <v>-1</v>
      </c>
      <c r="L1114" s="8">
        <v>8129</v>
      </c>
      <c r="M1114" s="8">
        <v>-1480</v>
      </c>
      <c r="N1114" s="8">
        <v>1230</v>
      </c>
    </row>
    <row r="1115" spans="1:14" x14ac:dyDescent="0.25">
      <c r="A1115" s="9">
        <v>43155</v>
      </c>
      <c r="B1115" s="10">
        <v>0.1875</v>
      </c>
      <c r="C1115" s="8">
        <v>67811</v>
      </c>
      <c r="D1115" s="8">
        <v>66400</v>
      </c>
      <c r="E1115" s="8">
        <v>66600</v>
      </c>
      <c r="F1115" s="8">
        <v>382</v>
      </c>
      <c r="G1115" s="8">
        <v>1663</v>
      </c>
      <c r="H1115" s="8">
        <v>4452</v>
      </c>
      <c r="I1115" s="8">
        <v>52118</v>
      </c>
      <c r="J1115" s="8">
        <v>4942</v>
      </c>
      <c r="K1115" s="8">
        <v>-1</v>
      </c>
      <c r="L1115" s="8">
        <v>8011</v>
      </c>
      <c r="M1115" s="8">
        <v>-1484</v>
      </c>
      <c r="N1115" s="8">
        <v>1226</v>
      </c>
    </row>
    <row r="1116" spans="1:14" x14ac:dyDescent="0.25">
      <c r="A1116" s="9">
        <v>43155</v>
      </c>
      <c r="B1116" s="10">
        <v>0.20833333333333334</v>
      </c>
      <c r="C1116" s="8">
        <v>67837</v>
      </c>
      <c r="D1116" s="8">
        <v>66200</v>
      </c>
      <c r="E1116" s="8">
        <v>66400</v>
      </c>
      <c r="F1116" s="8">
        <v>382</v>
      </c>
      <c r="G1116" s="8">
        <v>1588</v>
      </c>
      <c r="H1116" s="8">
        <v>4450</v>
      </c>
      <c r="I1116" s="8">
        <v>52122</v>
      </c>
      <c r="J1116" s="8">
        <v>4931</v>
      </c>
      <c r="K1116" s="8">
        <v>-1</v>
      </c>
      <c r="L1116" s="8">
        <v>8095</v>
      </c>
      <c r="M1116" s="8">
        <v>-1891</v>
      </c>
      <c r="N1116" s="8">
        <v>1223</v>
      </c>
    </row>
    <row r="1117" spans="1:14" x14ac:dyDescent="0.25">
      <c r="A1117" s="9">
        <v>43155</v>
      </c>
      <c r="B1117" s="10">
        <v>0.22916666666666666</v>
      </c>
      <c r="C1117" s="8">
        <v>68658</v>
      </c>
      <c r="D1117" s="8">
        <v>67100</v>
      </c>
      <c r="E1117" s="8">
        <v>67600</v>
      </c>
      <c r="F1117" s="8">
        <v>383</v>
      </c>
      <c r="G1117" s="8">
        <v>1656</v>
      </c>
      <c r="H1117" s="8">
        <v>4697</v>
      </c>
      <c r="I1117" s="8">
        <v>52331</v>
      </c>
      <c r="J1117" s="8">
        <v>4858</v>
      </c>
      <c r="K1117" s="8">
        <v>-1</v>
      </c>
      <c r="L1117" s="8">
        <v>8413</v>
      </c>
      <c r="M1117" s="8">
        <v>-1889</v>
      </c>
      <c r="N1117" s="8">
        <v>1213</v>
      </c>
    </row>
    <row r="1118" spans="1:14" x14ac:dyDescent="0.25">
      <c r="A1118" s="9">
        <v>43155</v>
      </c>
      <c r="B1118" s="10">
        <v>0.25</v>
      </c>
      <c r="C1118" s="8">
        <v>69348</v>
      </c>
      <c r="D1118" s="8">
        <v>68000</v>
      </c>
      <c r="E1118" s="8">
        <v>68200</v>
      </c>
      <c r="F1118" s="8">
        <v>383</v>
      </c>
      <c r="G1118" s="8">
        <v>1671</v>
      </c>
      <c r="H1118" s="8">
        <v>4730</v>
      </c>
      <c r="I1118" s="8">
        <v>52440</v>
      </c>
      <c r="J1118" s="8">
        <v>4925</v>
      </c>
      <c r="K1118" s="8">
        <v>-1</v>
      </c>
      <c r="L1118" s="8">
        <v>8549</v>
      </c>
      <c r="M1118" s="8">
        <v>-1562</v>
      </c>
      <c r="N1118" s="8">
        <v>1206</v>
      </c>
    </row>
    <row r="1119" spans="1:14" x14ac:dyDescent="0.25">
      <c r="A1119" s="9">
        <v>43155</v>
      </c>
      <c r="B1119" s="10">
        <v>0.27083333333333331</v>
      </c>
      <c r="C1119" s="8">
        <v>70743</v>
      </c>
      <c r="D1119" s="8">
        <v>69100</v>
      </c>
      <c r="E1119" s="8">
        <v>69700</v>
      </c>
      <c r="F1119" s="8">
        <v>382</v>
      </c>
      <c r="G1119" s="8">
        <v>1747</v>
      </c>
      <c r="H1119" s="8">
        <v>4936</v>
      </c>
      <c r="I1119" s="8">
        <v>52478</v>
      </c>
      <c r="J1119" s="8">
        <v>5076</v>
      </c>
      <c r="K1119" s="8">
        <v>-1</v>
      </c>
      <c r="L1119" s="8">
        <v>8753</v>
      </c>
      <c r="M1119" s="8">
        <v>-1233</v>
      </c>
      <c r="N1119" s="8">
        <v>1196</v>
      </c>
    </row>
    <row r="1120" spans="1:14" x14ac:dyDescent="0.25">
      <c r="A1120" s="9">
        <v>43155</v>
      </c>
      <c r="B1120" s="10">
        <v>0.29166666666666669</v>
      </c>
      <c r="C1120" s="8">
        <v>71749</v>
      </c>
      <c r="D1120" s="8">
        <v>70400</v>
      </c>
      <c r="E1120" s="8">
        <v>70900</v>
      </c>
      <c r="F1120" s="8">
        <v>383</v>
      </c>
      <c r="G1120" s="8">
        <v>1723</v>
      </c>
      <c r="H1120" s="8">
        <v>5032</v>
      </c>
      <c r="I1120" s="8">
        <v>52266</v>
      </c>
      <c r="J1120" s="8">
        <v>5193</v>
      </c>
      <c r="K1120" s="8">
        <v>-1</v>
      </c>
      <c r="L1120" s="8">
        <v>9006</v>
      </c>
      <c r="M1120" s="8">
        <v>-112</v>
      </c>
      <c r="N1120" s="8">
        <v>1198</v>
      </c>
    </row>
    <row r="1121" spans="1:14" x14ac:dyDescent="0.25">
      <c r="A1121" s="9">
        <v>43155</v>
      </c>
      <c r="B1121" s="10">
        <v>0.3125</v>
      </c>
      <c r="C1121" s="8">
        <v>72824</v>
      </c>
      <c r="D1121" s="8">
        <v>71500</v>
      </c>
      <c r="E1121" s="8">
        <v>71800</v>
      </c>
      <c r="F1121" s="8">
        <v>384</v>
      </c>
      <c r="G1121" s="8">
        <v>1722</v>
      </c>
      <c r="H1121" s="8">
        <v>5078</v>
      </c>
      <c r="I1121" s="8">
        <v>52379</v>
      </c>
      <c r="J1121" s="8">
        <v>5373</v>
      </c>
      <c r="K1121" s="8">
        <v>-2</v>
      </c>
      <c r="L1121" s="8">
        <v>10043</v>
      </c>
      <c r="M1121" s="8">
        <v>-38</v>
      </c>
      <c r="N1121" s="8">
        <v>1200</v>
      </c>
    </row>
    <row r="1122" spans="1:14" x14ac:dyDescent="0.25">
      <c r="A1122" s="9">
        <v>43155</v>
      </c>
      <c r="B1122" s="10">
        <v>0.33333333333333331</v>
      </c>
      <c r="C1122" s="8">
        <v>73335</v>
      </c>
      <c r="D1122" s="8">
        <v>71600</v>
      </c>
      <c r="E1122" s="8">
        <v>72300</v>
      </c>
      <c r="F1122" s="8">
        <v>384</v>
      </c>
      <c r="G1122" s="8">
        <v>1739</v>
      </c>
      <c r="H1122" s="8">
        <v>5072</v>
      </c>
      <c r="I1122" s="8">
        <v>52454</v>
      </c>
      <c r="J1122" s="8">
        <v>5524</v>
      </c>
      <c r="K1122" s="8">
        <v>31</v>
      </c>
      <c r="L1122" s="8">
        <v>10290</v>
      </c>
      <c r="M1122" s="8">
        <v>-28</v>
      </c>
      <c r="N1122" s="8">
        <v>1203</v>
      </c>
    </row>
    <row r="1123" spans="1:14" x14ac:dyDescent="0.25">
      <c r="A1123" s="9">
        <v>43155</v>
      </c>
      <c r="B1123" s="10">
        <v>0.35416666666666669</v>
      </c>
      <c r="C1123" s="8">
        <v>75002</v>
      </c>
      <c r="D1123" s="8">
        <v>73100</v>
      </c>
      <c r="E1123" s="8">
        <v>74100</v>
      </c>
      <c r="F1123" s="8">
        <v>383</v>
      </c>
      <c r="G1123" s="8">
        <v>1765</v>
      </c>
      <c r="H1123" s="8">
        <v>5114</v>
      </c>
      <c r="I1123" s="8">
        <v>52458</v>
      </c>
      <c r="J1123" s="8">
        <v>5436</v>
      </c>
      <c r="K1123" s="8">
        <v>306</v>
      </c>
      <c r="L1123" s="8">
        <v>10929</v>
      </c>
      <c r="M1123" s="8">
        <v>-29</v>
      </c>
      <c r="N1123" s="8">
        <v>1202</v>
      </c>
    </row>
    <row r="1124" spans="1:14" x14ac:dyDescent="0.25">
      <c r="A1124" s="9">
        <v>43155</v>
      </c>
      <c r="B1124" s="10">
        <v>0.375</v>
      </c>
      <c r="C1124" s="8">
        <v>76428</v>
      </c>
      <c r="D1124" s="8">
        <v>74600</v>
      </c>
      <c r="E1124" s="8">
        <v>75500</v>
      </c>
      <c r="F1124" s="8">
        <v>384</v>
      </c>
      <c r="G1124" s="8">
        <v>1897</v>
      </c>
      <c r="H1124" s="8">
        <v>5141</v>
      </c>
      <c r="I1124" s="8">
        <v>52482</v>
      </c>
      <c r="J1124" s="8">
        <v>5299</v>
      </c>
      <c r="K1124" s="8">
        <v>830</v>
      </c>
      <c r="L1124" s="8">
        <v>11491</v>
      </c>
      <c r="M1124" s="8">
        <v>-28</v>
      </c>
      <c r="N1124" s="8">
        <v>1201</v>
      </c>
    </row>
    <row r="1125" spans="1:14" x14ac:dyDescent="0.25">
      <c r="A1125" s="9">
        <v>43155</v>
      </c>
      <c r="B1125" s="10">
        <v>0.39583333333333331</v>
      </c>
      <c r="C1125" s="8">
        <v>77416</v>
      </c>
      <c r="D1125" s="8">
        <v>76000</v>
      </c>
      <c r="E1125" s="8">
        <v>76600</v>
      </c>
      <c r="F1125" s="8">
        <v>384</v>
      </c>
      <c r="G1125" s="8">
        <v>1950</v>
      </c>
      <c r="H1125" s="8">
        <v>5167</v>
      </c>
      <c r="I1125" s="8">
        <v>52503</v>
      </c>
      <c r="J1125" s="8">
        <v>5156</v>
      </c>
      <c r="K1125" s="8">
        <v>1457</v>
      </c>
      <c r="L1125" s="8">
        <v>12297</v>
      </c>
      <c r="M1125" s="8">
        <v>-28</v>
      </c>
      <c r="N1125" s="8">
        <v>1208</v>
      </c>
    </row>
    <row r="1126" spans="1:14" x14ac:dyDescent="0.25">
      <c r="A1126" s="9">
        <v>43155</v>
      </c>
      <c r="B1126" s="10">
        <v>0.41666666666666669</v>
      </c>
      <c r="C1126" s="8">
        <v>77674</v>
      </c>
      <c r="D1126" s="8">
        <v>76500</v>
      </c>
      <c r="E1126" s="8">
        <v>76400</v>
      </c>
      <c r="F1126" s="8">
        <v>383</v>
      </c>
      <c r="G1126" s="8">
        <v>1983</v>
      </c>
      <c r="H1126" s="8">
        <v>5142</v>
      </c>
      <c r="I1126" s="8">
        <v>52511</v>
      </c>
      <c r="J1126" s="8">
        <v>5296</v>
      </c>
      <c r="K1126" s="8">
        <v>2161</v>
      </c>
      <c r="L1126" s="8">
        <v>12094</v>
      </c>
      <c r="M1126" s="8">
        <v>-28</v>
      </c>
      <c r="N1126" s="8">
        <v>1202</v>
      </c>
    </row>
    <row r="1127" spans="1:14" x14ac:dyDescent="0.25">
      <c r="A1127" s="9">
        <v>43155</v>
      </c>
      <c r="B1127" s="10">
        <v>0.4375</v>
      </c>
      <c r="C1127" s="8">
        <v>77326</v>
      </c>
      <c r="D1127" s="8">
        <v>76000</v>
      </c>
      <c r="E1127" s="8">
        <v>75700</v>
      </c>
      <c r="F1127" s="8">
        <v>387</v>
      </c>
      <c r="G1127" s="8">
        <v>1978</v>
      </c>
      <c r="H1127" s="8">
        <v>5009</v>
      </c>
      <c r="I1127" s="8">
        <v>52457</v>
      </c>
      <c r="J1127" s="8">
        <v>5433</v>
      </c>
      <c r="K1127" s="8">
        <v>2749</v>
      </c>
      <c r="L1127" s="8">
        <v>12997</v>
      </c>
      <c r="M1127" s="8">
        <v>-28</v>
      </c>
      <c r="N1127" s="8">
        <v>1206</v>
      </c>
    </row>
    <row r="1128" spans="1:14" x14ac:dyDescent="0.25">
      <c r="A1128" s="9">
        <v>43155</v>
      </c>
      <c r="B1128" s="10">
        <v>0.45833333333333331</v>
      </c>
      <c r="C1128" s="8">
        <v>76718</v>
      </c>
      <c r="D1128" s="8">
        <v>75500</v>
      </c>
      <c r="E1128" s="8">
        <v>75200</v>
      </c>
      <c r="F1128" s="8">
        <v>386</v>
      </c>
      <c r="G1128" s="8">
        <v>2006</v>
      </c>
      <c r="H1128" s="8">
        <v>4973</v>
      </c>
      <c r="I1128" s="8">
        <v>52536</v>
      </c>
      <c r="J1128" s="8">
        <v>5513</v>
      </c>
      <c r="K1128" s="8">
        <v>3264</v>
      </c>
      <c r="L1128" s="8">
        <v>12347</v>
      </c>
      <c r="M1128" s="8">
        <v>-28</v>
      </c>
      <c r="N1128" s="8">
        <v>1211</v>
      </c>
    </row>
    <row r="1129" spans="1:14" x14ac:dyDescent="0.25">
      <c r="A1129" s="9">
        <v>43155</v>
      </c>
      <c r="B1129" s="10">
        <v>0.47916666666666669</v>
      </c>
      <c r="C1129" s="8">
        <v>76440</v>
      </c>
      <c r="D1129" s="8">
        <v>75200</v>
      </c>
      <c r="E1129" s="8">
        <v>74800</v>
      </c>
      <c r="F1129" s="8">
        <v>388</v>
      </c>
      <c r="G1129" s="8">
        <v>2017</v>
      </c>
      <c r="H1129" s="8">
        <v>5102</v>
      </c>
      <c r="I1129" s="8">
        <v>52578</v>
      </c>
      <c r="J1129" s="8">
        <v>5471</v>
      </c>
      <c r="K1129" s="8">
        <v>3695</v>
      </c>
      <c r="L1129" s="8">
        <v>12173</v>
      </c>
      <c r="M1129" s="8">
        <v>-28</v>
      </c>
      <c r="N1129" s="8">
        <v>1214</v>
      </c>
    </row>
    <row r="1130" spans="1:14" x14ac:dyDescent="0.25">
      <c r="A1130" s="9">
        <v>43155</v>
      </c>
      <c r="B1130" s="10">
        <v>0.5</v>
      </c>
      <c r="C1130" s="8">
        <v>76262</v>
      </c>
      <c r="D1130" s="8">
        <v>75500</v>
      </c>
      <c r="E1130" s="8">
        <v>75500</v>
      </c>
      <c r="F1130" s="8">
        <v>395</v>
      </c>
      <c r="G1130" s="8">
        <v>2030</v>
      </c>
      <c r="H1130" s="8">
        <v>5094</v>
      </c>
      <c r="I1130" s="8">
        <v>52552</v>
      </c>
      <c r="J1130" s="8">
        <v>5498</v>
      </c>
      <c r="K1130" s="8">
        <v>3989</v>
      </c>
      <c r="L1130" s="8">
        <v>11814</v>
      </c>
      <c r="M1130" s="8">
        <v>-28</v>
      </c>
      <c r="N1130" s="8">
        <v>1221</v>
      </c>
    </row>
    <row r="1131" spans="1:14" x14ac:dyDescent="0.25">
      <c r="A1131" s="9">
        <v>43155</v>
      </c>
      <c r="B1131" s="10">
        <v>0.52083333333333337</v>
      </c>
      <c r="C1131" s="8">
        <v>76307</v>
      </c>
      <c r="D1131" s="8">
        <v>74800</v>
      </c>
      <c r="E1131" s="8">
        <v>74500</v>
      </c>
      <c r="F1131" s="8">
        <v>388</v>
      </c>
      <c r="G1131" s="8">
        <v>2040</v>
      </c>
      <c r="H1131" s="8">
        <v>5040</v>
      </c>
      <c r="I1131" s="8">
        <v>52540</v>
      </c>
      <c r="J1131" s="8">
        <v>5500</v>
      </c>
      <c r="K1131" s="8">
        <v>4159</v>
      </c>
      <c r="L1131" s="8">
        <v>11449</v>
      </c>
      <c r="M1131" s="8">
        <v>-28</v>
      </c>
      <c r="N1131" s="8">
        <v>1231</v>
      </c>
    </row>
    <row r="1132" spans="1:14" x14ac:dyDescent="0.25">
      <c r="A1132" s="9">
        <v>43155</v>
      </c>
      <c r="B1132" s="10">
        <v>0.54166666666666663</v>
      </c>
      <c r="C1132" s="8">
        <v>76337</v>
      </c>
      <c r="D1132" s="8">
        <v>76000</v>
      </c>
      <c r="E1132" s="8">
        <v>75800</v>
      </c>
      <c r="F1132" s="8">
        <v>389</v>
      </c>
      <c r="G1132" s="8">
        <v>2030</v>
      </c>
      <c r="H1132" s="8">
        <v>5017</v>
      </c>
      <c r="I1132" s="8">
        <v>52522</v>
      </c>
      <c r="J1132" s="8">
        <v>5599</v>
      </c>
      <c r="K1132" s="8">
        <v>4202</v>
      </c>
      <c r="L1132" s="8">
        <v>11589</v>
      </c>
      <c r="M1132" s="8">
        <v>-47</v>
      </c>
      <c r="N1132" s="8">
        <v>1240</v>
      </c>
    </row>
    <row r="1133" spans="1:14" x14ac:dyDescent="0.25">
      <c r="A1133" s="9">
        <v>43155</v>
      </c>
      <c r="B1133" s="10">
        <v>0.5625</v>
      </c>
      <c r="C1133" s="8">
        <v>74232</v>
      </c>
      <c r="D1133" s="8">
        <v>72400</v>
      </c>
      <c r="E1133" s="8">
        <v>72400</v>
      </c>
      <c r="F1133" s="8">
        <v>396</v>
      </c>
      <c r="G1133" s="8">
        <v>2152</v>
      </c>
      <c r="H1133" s="8">
        <v>5047</v>
      </c>
      <c r="I1133" s="8">
        <v>52499</v>
      </c>
      <c r="J1133" s="8">
        <v>5598</v>
      </c>
      <c r="K1133" s="8">
        <v>4036</v>
      </c>
      <c r="L1133" s="8">
        <v>10934</v>
      </c>
      <c r="M1133" s="8">
        <v>-53</v>
      </c>
      <c r="N1133" s="8">
        <v>1235</v>
      </c>
    </row>
    <row r="1134" spans="1:14" x14ac:dyDescent="0.25">
      <c r="A1134" s="9">
        <v>43155</v>
      </c>
      <c r="B1134" s="10">
        <v>0.58333333333333337</v>
      </c>
      <c r="C1134" s="8">
        <v>72362</v>
      </c>
      <c r="D1134" s="8">
        <v>70900</v>
      </c>
      <c r="E1134" s="8">
        <v>70900</v>
      </c>
      <c r="F1134" s="8">
        <v>396</v>
      </c>
      <c r="G1134" s="8">
        <v>2087</v>
      </c>
      <c r="H1134" s="8">
        <v>4879</v>
      </c>
      <c r="I1134" s="8">
        <v>52488</v>
      </c>
      <c r="J1134" s="8">
        <v>5672</v>
      </c>
      <c r="K1134" s="8">
        <v>3851</v>
      </c>
      <c r="L1134" s="8">
        <v>9680</v>
      </c>
      <c r="M1134" s="8">
        <v>-302</v>
      </c>
      <c r="N1134" s="8">
        <v>1237</v>
      </c>
    </row>
    <row r="1135" spans="1:14" x14ac:dyDescent="0.25">
      <c r="A1135" s="9">
        <v>43155</v>
      </c>
      <c r="B1135" s="10">
        <v>0.60416666666666663</v>
      </c>
      <c r="C1135" s="8">
        <v>71076</v>
      </c>
      <c r="D1135" s="8">
        <v>70100</v>
      </c>
      <c r="E1135" s="8">
        <v>70000</v>
      </c>
      <c r="F1135" s="8">
        <v>393</v>
      </c>
      <c r="G1135" s="8">
        <v>2057</v>
      </c>
      <c r="H1135" s="8">
        <v>4862</v>
      </c>
      <c r="I1135" s="8">
        <v>52417</v>
      </c>
      <c r="J1135" s="8">
        <v>5907</v>
      </c>
      <c r="K1135" s="8">
        <v>3531</v>
      </c>
      <c r="L1135" s="8">
        <v>9094</v>
      </c>
      <c r="M1135" s="8">
        <v>-304</v>
      </c>
      <c r="N1135" s="8">
        <v>1233</v>
      </c>
    </row>
    <row r="1136" spans="1:14" x14ac:dyDescent="0.25">
      <c r="A1136" s="9">
        <v>43155</v>
      </c>
      <c r="B1136" s="10">
        <v>0.625</v>
      </c>
      <c r="C1136" s="8">
        <v>69207</v>
      </c>
      <c r="D1136" s="8">
        <v>67600</v>
      </c>
      <c r="E1136" s="8">
        <v>67500</v>
      </c>
      <c r="F1136" s="8">
        <v>389</v>
      </c>
      <c r="G1136" s="8">
        <v>1598</v>
      </c>
      <c r="H1136" s="8">
        <v>4643</v>
      </c>
      <c r="I1136" s="8">
        <v>52097</v>
      </c>
      <c r="J1136" s="8">
        <v>6068</v>
      </c>
      <c r="K1136" s="8">
        <v>3065</v>
      </c>
      <c r="L1136" s="8">
        <v>8858</v>
      </c>
      <c r="M1136" s="8">
        <v>-716</v>
      </c>
      <c r="N1136" s="8">
        <v>1242</v>
      </c>
    </row>
    <row r="1137" spans="1:14" x14ac:dyDescent="0.25">
      <c r="A1137" s="9">
        <v>43155</v>
      </c>
      <c r="B1137" s="10">
        <v>0.64583333333333337</v>
      </c>
      <c r="C1137" s="8">
        <v>68246</v>
      </c>
      <c r="D1137" s="8">
        <v>66400</v>
      </c>
      <c r="E1137" s="8">
        <v>66200</v>
      </c>
      <c r="F1137" s="8">
        <v>389</v>
      </c>
      <c r="G1137" s="8">
        <v>1665</v>
      </c>
      <c r="H1137" s="8">
        <v>4699</v>
      </c>
      <c r="I1137" s="8">
        <v>52231</v>
      </c>
      <c r="J1137" s="8">
        <v>6254</v>
      </c>
      <c r="K1137" s="8">
        <v>2528</v>
      </c>
      <c r="L1137" s="8">
        <v>9049</v>
      </c>
      <c r="M1137" s="8">
        <v>-1346</v>
      </c>
      <c r="N1137" s="8">
        <v>1243</v>
      </c>
    </row>
    <row r="1138" spans="1:14" x14ac:dyDescent="0.25">
      <c r="A1138" s="9">
        <v>43155</v>
      </c>
      <c r="B1138" s="10">
        <v>0.66666666666666663</v>
      </c>
      <c r="C1138" s="8">
        <v>67528</v>
      </c>
      <c r="D1138" s="8">
        <v>65200</v>
      </c>
      <c r="E1138" s="8">
        <v>65000</v>
      </c>
      <c r="F1138" s="8">
        <v>390</v>
      </c>
      <c r="G1138" s="8">
        <v>1755</v>
      </c>
      <c r="H1138" s="8">
        <v>4709</v>
      </c>
      <c r="I1138" s="8">
        <v>52134</v>
      </c>
      <c r="J1138" s="8">
        <v>6573</v>
      </c>
      <c r="K1138" s="8">
        <v>1982</v>
      </c>
      <c r="L1138" s="8">
        <v>8993</v>
      </c>
      <c r="M1138" s="8">
        <v>-2198</v>
      </c>
      <c r="N1138" s="8">
        <v>1243</v>
      </c>
    </row>
    <row r="1139" spans="1:14" x14ac:dyDescent="0.25">
      <c r="A1139" s="9">
        <v>43155</v>
      </c>
      <c r="B1139" s="10">
        <v>0.6875</v>
      </c>
      <c r="C1139" s="8">
        <v>67010</v>
      </c>
      <c r="D1139" s="8">
        <v>64600</v>
      </c>
      <c r="E1139" s="8">
        <v>64300</v>
      </c>
      <c r="F1139" s="8">
        <v>388</v>
      </c>
      <c r="G1139" s="8">
        <v>1988</v>
      </c>
      <c r="H1139" s="8">
        <v>4075</v>
      </c>
      <c r="I1139" s="8">
        <v>52039</v>
      </c>
      <c r="J1139" s="8">
        <v>6707</v>
      </c>
      <c r="K1139" s="8">
        <v>1518</v>
      </c>
      <c r="L1139" s="8">
        <v>8379</v>
      </c>
      <c r="M1139" s="8">
        <v>-3024</v>
      </c>
      <c r="N1139" s="8">
        <v>1242</v>
      </c>
    </row>
    <row r="1140" spans="1:14" x14ac:dyDescent="0.25">
      <c r="A1140" s="9">
        <v>43155</v>
      </c>
      <c r="B1140" s="10">
        <v>0.70833333333333337</v>
      </c>
      <c r="C1140" s="8">
        <v>66757</v>
      </c>
      <c r="D1140" s="8">
        <v>64500</v>
      </c>
      <c r="E1140" s="8">
        <v>64200</v>
      </c>
      <c r="F1140" s="8">
        <v>388</v>
      </c>
      <c r="G1140" s="8">
        <v>1874</v>
      </c>
      <c r="H1140" s="8">
        <v>4040</v>
      </c>
      <c r="I1140" s="8">
        <v>52194</v>
      </c>
      <c r="J1140" s="8">
        <v>6755</v>
      </c>
      <c r="K1140" s="8">
        <v>1090</v>
      </c>
      <c r="L1140" s="8">
        <v>8345</v>
      </c>
      <c r="M1140" s="8">
        <v>-3022</v>
      </c>
      <c r="N1140" s="8">
        <v>1237</v>
      </c>
    </row>
    <row r="1141" spans="1:14" x14ac:dyDescent="0.25">
      <c r="A1141" s="9">
        <v>43155</v>
      </c>
      <c r="B1141" s="10">
        <v>0.72916666666666663</v>
      </c>
      <c r="C1141" s="8">
        <v>67337</v>
      </c>
      <c r="D1141" s="8">
        <v>65400</v>
      </c>
      <c r="E1141" s="8">
        <v>65200</v>
      </c>
      <c r="F1141" s="8">
        <v>389</v>
      </c>
      <c r="G1141" s="8">
        <v>1983</v>
      </c>
      <c r="H1141" s="8">
        <v>4234</v>
      </c>
      <c r="I1141" s="8">
        <v>52432</v>
      </c>
      <c r="J1141" s="8">
        <v>6500</v>
      </c>
      <c r="K1141" s="8">
        <v>660</v>
      </c>
      <c r="L1141" s="8">
        <v>8480</v>
      </c>
      <c r="M1141" s="8">
        <v>-1958</v>
      </c>
      <c r="N1141" s="8">
        <v>1227</v>
      </c>
    </row>
    <row r="1142" spans="1:14" x14ac:dyDescent="0.25">
      <c r="A1142" s="9">
        <v>43155</v>
      </c>
      <c r="B1142" s="10">
        <v>0.75</v>
      </c>
      <c r="C1142" s="8">
        <v>68686</v>
      </c>
      <c r="D1142" s="8">
        <v>67500</v>
      </c>
      <c r="E1142" s="8">
        <v>67300</v>
      </c>
      <c r="F1142" s="8">
        <v>389</v>
      </c>
      <c r="G1142" s="8">
        <v>2474</v>
      </c>
      <c r="H1142" s="8">
        <v>4259</v>
      </c>
      <c r="I1142" s="8">
        <v>52778</v>
      </c>
      <c r="J1142" s="8">
        <v>6303</v>
      </c>
      <c r="K1142" s="8">
        <v>255</v>
      </c>
      <c r="L1142" s="8">
        <v>8772</v>
      </c>
      <c r="M1142" s="8">
        <v>-1136</v>
      </c>
      <c r="N1142" s="8">
        <v>1230</v>
      </c>
    </row>
    <row r="1143" spans="1:14" x14ac:dyDescent="0.25">
      <c r="A1143" s="9">
        <v>43155</v>
      </c>
      <c r="B1143" s="10">
        <v>0.77083333333333337</v>
      </c>
      <c r="C1143" s="8">
        <v>71469</v>
      </c>
      <c r="D1143" s="8">
        <v>70800</v>
      </c>
      <c r="E1143" s="8">
        <v>70700</v>
      </c>
      <c r="F1143" s="8">
        <v>392</v>
      </c>
      <c r="G1143" s="8">
        <v>2418</v>
      </c>
      <c r="H1143" s="8">
        <v>4708</v>
      </c>
      <c r="I1143" s="8">
        <v>52832</v>
      </c>
      <c r="J1143" s="8">
        <v>6412</v>
      </c>
      <c r="K1143" s="8">
        <v>40</v>
      </c>
      <c r="L1143" s="8">
        <v>10174</v>
      </c>
      <c r="M1143" s="8">
        <v>-78</v>
      </c>
      <c r="N1143" s="8">
        <v>1234</v>
      </c>
    </row>
    <row r="1144" spans="1:14" x14ac:dyDescent="0.25">
      <c r="A1144" s="9">
        <v>43155</v>
      </c>
      <c r="B1144" s="10">
        <v>0.79166666666666663</v>
      </c>
      <c r="C1144" s="8">
        <v>75610</v>
      </c>
      <c r="D1144" s="8">
        <v>74600</v>
      </c>
      <c r="E1144" s="8">
        <v>74500</v>
      </c>
      <c r="F1144" s="8">
        <v>392</v>
      </c>
      <c r="G1144" s="8">
        <v>2396</v>
      </c>
      <c r="H1144" s="8">
        <v>4739</v>
      </c>
      <c r="I1144" s="8">
        <v>53000</v>
      </c>
      <c r="J1144" s="8">
        <v>6752</v>
      </c>
      <c r="K1144" s="8">
        <v>-2</v>
      </c>
      <c r="L1144" s="8">
        <v>13031</v>
      </c>
      <c r="M1144" s="8">
        <v>-28</v>
      </c>
      <c r="N1144" s="8">
        <v>1244</v>
      </c>
    </row>
    <row r="1145" spans="1:14" x14ac:dyDescent="0.25">
      <c r="A1145" s="9">
        <v>43155</v>
      </c>
      <c r="B1145" s="10">
        <v>0.8125</v>
      </c>
      <c r="C1145" s="8">
        <v>76699</v>
      </c>
      <c r="D1145" s="8">
        <v>74700</v>
      </c>
      <c r="E1145" s="8">
        <v>74700</v>
      </c>
      <c r="F1145" s="8">
        <v>393</v>
      </c>
      <c r="G1145" s="8">
        <v>2428</v>
      </c>
      <c r="H1145" s="8">
        <v>4804</v>
      </c>
      <c r="I1145" s="8">
        <v>53034</v>
      </c>
      <c r="J1145" s="8">
        <v>7224</v>
      </c>
      <c r="K1145" s="8">
        <v>-1</v>
      </c>
      <c r="L1145" s="8">
        <v>14123</v>
      </c>
      <c r="M1145" s="8">
        <v>-28</v>
      </c>
      <c r="N1145" s="8">
        <v>1247</v>
      </c>
    </row>
    <row r="1146" spans="1:14" x14ac:dyDescent="0.25">
      <c r="A1146" s="9">
        <v>43155</v>
      </c>
      <c r="B1146" s="10">
        <v>0.83333333333333337</v>
      </c>
      <c r="C1146" s="8">
        <v>76063</v>
      </c>
      <c r="D1146" s="8">
        <v>73800</v>
      </c>
      <c r="E1146" s="8">
        <v>73800</v>
      </c>
      <c r="F1146" s="8">
        <v>392</v>
      </c>
      <c r="G1146" s="8">
        <v>2310</v>
      </c>
      <c r="H1146" s="8">
        <v>4791</v>
      </c>
      <c r="I1146" s="8">
        <v>53111</v>
      </c>
      <c r="J1146" s="8">
        <v>7568</v>
      </c>
      <c r="K1146" s="8">
        <v>-2</v>
      </c>
      <c r="L1146" s="8">
        <v>13732</v>
      </c>
      <c r="M1146" s="8">
        <v>-28</v>
      </c>
      <c r="N1146" s="8">
        <v>1245</v>
      </c>
    </row>
    <row r="1147" spans="1:14" x14ac:dyDescent="0.25">
      <c r="A1147" s="9">
        <v>43155</v>
      </c>
      <c r="B1147" s="10">
        <v>0.85416666666666663</v>
      </c>
      <c r="C1147" s="8">
        <v>74443</v>
      </c>
      <c r="D1147" s="8">
        <v>72100</v>
      </c>
      <c r="E1147" s="8">
        <v>72200</v>
      </c>
      <c r="F1147" s="8">
        <v>392</v>
      </c>
      <c r="G1147" s="8">
        <v>2291</v>
      </c>
      <c r="H1147" s="8">
        <v>4666</v>
      </c>
      <c r="I1147" s="8">
        <v>53109</v>
      </c>
      <c r="J1147" s="8">
        <v>7708</v>
      </c>
      <c r="K1147" s="8">
        <v>-2</v>
      </c>
      <c r="L1147" s="8">
        <v>12745</v>
      </c>
      <c r="M1147" s="8">
        <v>-28</v>
      </c>
      <c r="N1147" s="8">
        <v>1248</v>
      </c>
    </row>
    <row r="1148" spans="1:14" x14ac:dyDescent="0.25">
      <c r="A1148" s="9">
        <v>43155</v>
      </c>
      <c r="B1148" s="10">
        <v>0.875</v>
      </c>
      <c r="C1148" s="8">
        <v>73253</v>
      </c>
      <c r="D1148" s="8">
        <v>70700</v>
      </c>
      <c r="E1148" s="8">
        <v>70800</v>
      </c>
      <c r="F1148" s="8">
        <v>391</v>
      </c>
      <c r="G1148" s="8">
        <v>2279</v>
      </c>
      <c r="H1148" s="8">
        <v>4669</v>
      </c>
      <c r="I1148" s="8">
        <v>53127</v>
      </c>
      <c r="J1148" s="8">
        <v>7968</v>
      </c>
      <c r="K1148" s="8">
        <v>-2</v>
      </c>
      <c r="L1148" s="8">
        <v>12056</v>
      </c>
      <c r="M1148" s="8">
        <v>-28</v>
      </c>
      <c r="N1148" s="8">
        <v>1249</v>
      </c>
    </row>
    <row r="1149" spans="1:14" x14ac:dyDescent="0.25">
      <c r="A1149" s="9">
        <v>43155</v>
      </c>
      <c r="B1149" s="10">
        <v>0.89583333333333337</v>
      </c>
      <c r="C1149" s="8">
        <v>72067</v>
      </c>
      <c r="D1149" s="8">
        <v>69600</v>
      </c>
      <c r="E1149" s="8">
        <v>69700</v>
      </c>
      <c r="F1149" s="8">
        <v>389</v>
      </c>
      <c r="G1149" s="8">
        <v>2423</v>
      </c>
      <c r="H1149" s="8">
        <v>4735</v>
      </c>
      <c r="I1149" s="8">
        <v>53131</v>
      </c>
      <c r="J1149" s="8">
        <v>8086</v>
      </c>
      <c r="K1149" s="8">
        <v>-2</v>
      </c>
      <c r="L1149" s="8">
        <v>9670</v>
      </c>
      <c r="M1149" s="8">
        <v>-29</v>
      </c>
      <c r="N1149" s="8">
        <v>1240</v>
      </c>
    </row>
    <row r="1150" spans="1:14" x14ac:dyDescent="0.25">
      <c r="A1150" s="9">
        <v>43155</v>
      </c>
      <c r="B1150" s="10">
        <v>0.91666666666666663</v>
      </c>
      <c r="C1150" s="8">
        <v>71070</v>
      </c>
      <c r="D1150" s="8">
        <v>68900</v>
      </c>
      <c r="E1150" s="8">
        <v>69000</v>
      </c>
      <c r="F1150" s="8">
        <v>388</v>
      </c>
      <c r="G1150" s="8">
        <v>2475</v>
      </c>
      <c r="H1150" s="8">
        <v>4683</v>
      </c>
      <c r="I1150" s="8">
        <v>53069</v>
      </c>
      <c r="J1150" s="8">
        <v>8074</v>
      </c>
      <c r="K1150" s="8">
        <v>-2</v>
      </c>
      <c r="L1150" s="8">
        <v>8905</v>
      </c>
      <c r="M1150" s="8">
        <v>-30</v>
      </c>
      <c r="N1150" s="8">
        <v>1237</v>
      </c>
    </row>
    <row r="1151" spans="1:14" x14ac:dyDescent="0.25">
      <c r="A1151" s="9">
        <v>43155</v>
      </c>
      <c r="B1151" s="10">
        <v>0.9375</v>
      </c>
      <c r="C1151" s="8">
        <v>72016</v>
      </c>
      <c r="D1151" s="8">
        <v>70400</v>
      </c>
      <c r="E1151" s="8">
        <v>70600</v>
      </c>
      <c r="F1151" s="8">
        <v>389</v>
      </c>
      <c r="G1151" s="8">
        <v>2485</v>
      </c>
      <c r="H1151" s="8">
        <v>4319</v>
      </c>
      <c r="I1151" s="8">
        <v>53076</v>
      </c>
      <c r="J1151" s="8">
        <v>7838</v>
      </c>
      <c r="K1151" s="8">
        <v>-2</v>
      </c>
      <c r="L1151" s="8">
        <v>9224</v>
      </c>
      <c r="M1151" s="8">
        <v>-29</v>
      </c>
      <c r="N1151" s="8">
        <v>1235</v>
      </c>
    </row>
    <row r="1152" spans="1:14" x14ac:dyDescent="0.25">
      <c r="A1152" s="9">
        <v>43155</v>
      </c>
      <c r="B1152" s="10">
        <v>0.95833333333333337</v>
      </c>
      <c r="C1152" s="8">
        <v>75166</v>
      </c>
      <c r="D1152" s="8">
        <v>73700</v>
      </c>
      <c r="E1152" s="8">
        <v>73900</v>
      </c>
      <c r="F1152" s="8">
        <v>388</v>
      </c>
      <c r="G1152" s="8">
        <v>2652</v>
      </c>
      <c r="H1152" s="8">
        <v>4338</v>
      </c>
      <c r="I1152" s="8">
        <v>53019</v>
      </c>
      <c r="J1152" s="8">
        <v>7719</v>
      </c>
      <c r="K1152" s="8">
        <v>-2</v>
      </c>
      <c r="L1152" s="8">
        <v>11949</v>
      </c>
      <c r="M1152" s="8">
        <v>-28</v>
      </c>
      <c r="N1152" s="8">
        <v>1238</v>
      </c>
    </row>
    <row r="1153" spans="1:14" x14ac:dyDescent="0.25">
      <c r="A1153" s="9">
        <v>43155</v>
      </c>
      <c r="B1153" s="10">
        <v>0.97916666666666663</v>
      </c>
      <c r="C1153" s="8">
        <v>74731</v>
      </c>
      <c r="D1153" s="8">
        <v>74000</v>
      </c>
      <c r="E1153" s="8">
        <v>74200</v>
      </c>
      <c r="F1153" s="8">
        <v>389</v>
      </c>
      <c r="G1153" s="8">
        <v>2522</v>
      </c>
      <c r="H1153" s="8">
        <v>4278</v>
      </c>
      <c r="I1153" s="8">
        <v>53073</v>
      </c>
      <c r="J1153" s="8">
        <v>7632</v>
      </c>
      <c r="K1153" s="8">
        <v>-2</v>
      </c>
      <c r="L1153" s="8">
        <v>11121</v>
      </c>
      <c r="M1153" s="8">
        <v>-28</v>
      </c>
      <c r="N1153" s="8">
        <v>1239</v>
      </c>
    </row>
    <row r="1154" spans="1:14" x14ac:dyDescent="0.25">
      <c r="A1154" s="9">
        <v>43156</v>
      </c>
      <c r="B1154" s="10">
        <v>0</v>
      </c>
      <c r="C1154" s="8">
        <v>74955</v>
      </c>
      <c r="D1154" s="8">
        <v>73100</v>
      </c>
      <c r="E1154" s="8">
        <v>73700</v>
      </c>
      <c r="F1154" s="8">
        <v>388</v>
      </c>
      <c r="G1154" s="8">
        <v>2309</v>
      </c>
      <c r="H1154" s="8">
        <v>4306</v>
      </c>
      <c r="I1154" s="8">
        <v>53076</v>
      </c>
      <c r="J1154" s="8">
        <v>7569</v>
      </c>
      <c r="K1154" s="8">
        <v>-2</v>
      </c>
      <c r="L1154" s="8">
        <v>11139</v>
      </c>
      <c r="M1154" s="8">
        <v>-28</v>
      </c>
      <c r="N1154" s="8">
        <v>1241</v>
      </c>
    </row>
    <row r="1155" spans="1:14" x14ac:dyDescent="0.25">
      <c r="A1155" s="9">
        <v>43156</v>
      </c>
      <c r="B1155" s="10">
        <v>2.0833333333333332E-2</v>
      </c>
      <c r="C1155" s="8">
        <v>73752</v>
      </c>
      <c r="D1155" s="8">
        <v>71600</v>
      </c>
      <c r="E1155" s="8">
        <v>72200</v>
      </c>
      <c r="F1155" s="8">
        <v>388</v>
      </c>
      <c r="G1155" s="8">
        <v>2297</v>
      </c>
      <c r="H1155" s="8">
        <v>4065</v>
      </c>
      <c r="I1155" s="8">
        <v>52970</v>
      </c>
      <c r="J1155" s="8">
        <v>7527</v>
      </c>
      <c r="K1155" s="8">
        <v>-2</v>
      </c>
      <c r="L1155" s="8">
        <v>9540</v>
      </c>
      <c r="M1155" s="8">
        <v>-217</v>
      </c>
      <c r="N1155" s="8">
        <v>1242</v>
      </c>
    </row>
    <row r="1156" spans="1:14" x14ac:dyDescent="0.25">
      <c r="A1156" s="9">
        <v>43156</v>
      </c>
      <c r="B1156" s="10">
        <v>4.1666666666666664E-2</v>
      </c>
      <c r="C1156" s="8">
        <v>71333</v>
      </c>
      <c r="D1156" s="8">
        <v>69600</v>
      </c>
      <c r="E1156" s="8">
        <v>69900</v>
      </c>
      <c r="F1156" s="8">
        <v>388</v>
      </c>
      <c r="G1156" s="8">
        <v>2009</v>
      </c>
      <c r="H1156" s="8">
        <v>3836</v>
      </c>
      <c r="I1156" s="8">
        <v>52669</v>
      </c>
      <c r="J1156" s="8">
        <v>7482</v>
      </c>
      <c r="K1156" s="8">
        <v>-2</v>
      </c>
      <c r="L1156" s="8">
        <v>8202</v>
      </c>
      <c r="M1156" s="8">
        <v>-302</v>
      </c>
      <c r="N1156" s="8">
        <v>1241</v>
      </c>
    </row>
    <row r="1157" spans="1:14" x14ac:dyDescent="0.25">
      <c r="A1157" s="9">
        <v>43156</v>
      </c>
      <c r="B1157" s="10">
        <v>6.25E-2</v>
      </c>
      <c r="C1157" s="8">
        <v>71210</v>
      </c>
      <c r="D1157" s="8">
        <v>70300</v>
      </c>
      <c r="E1157" s="8">
        <v>70600</v>
      </c>
      <c r="F1157" s="8">
        <v>386</v>
      </c>
      <c r="G1157" s="8">
        <v>2032</v>
      </c>
      <c r="H1157" s="8">
        <v>3538</v>
      </c>
      <c r="I1157" s="8">
        <v>52677</v>
      </c>
      <c r="J1157" s="8">
        <v>7398</v>
      </c>
      <c r="K1157" s="8">
        <v>-2</v>
      </c>
      <c r="L1157" s="8">
        <v>8039</v>
      </c>
      <c r="M1157" s="8">
        <v>-1145</v>
      </c>
      <c r="N1157" s="8">
        <v>1238</v>
      </c>
    </row>
    <row r="1158" spans="1:14" x14ac:dyDescent="0.25">
      <c r="A1158" s="9">
        <v>43156</v>
      </c>
      <c r="B1158" s="10">
        <v>8.3333333333333329E-2</v>
      </c>
      <c r="C1158" s="8">
        <v>70651</v>
      </c>
      <c r="D1158" s="8">
        <v>70000</v>
      </c>
      <c r="E1158" s="8">
        <v>70400</v>
      </c>
      <c r="F1158" s="8">
        <v>386</v>
      </c>
      <c r="G1158" s="8">
        <v>2017</v>
      </c>
      <c r="H1158" s="8">
        <v>3548</v>
      </c>
      <c r="I1158" s="8">
        <v>52653</v>
      </c>
      <c r="J1158" s="8">
        <v>7262</v>
      </c>
      <c r="K1158" s="8">
        <v>-2</v>
      </c>
      <c r="L1158" s="8">
        <v>7961</v>
      </c>
      <c r="M1158" s="8">
        <v>-1307</v>
      </c>
      <c r="N1158" s="8">
        <v>1238</v>
      </c>
    </row>
    <row r="1159" spans="1:14" x14ac:dyDescent="0.25">
      <c r="A1159" s="9">
        <v>43156</v>
      </c>
      <c r="B1159" s="10">
        <v>0.10416666666666667</v>
      </c>
      <c r="C1159" s="8">
        <v>70240</v>
      </c>
      <c r="D1159" s="8">
        <v>68700</v>
      </c>
      <c r="E1159" s="8">
        <v>68600</v>
      </c>
      <c r="F1159" s="8">
        <v>387</v>
      </c>
      <c r="G1159" s="8">
        <v>2009</v>
      </c>
      <c r="H1159" s="8">
        <v>3588</v>
      </c>
      <c r="I1159" s="8">
        <v>52818</v>
      </c>
      <c r="J1159" s="8">
        <v>7149</v>
      </c>
      <c r="K1159" s="8">
        <v>-2</v>
      </c>
      <c r="L1159" s="8">
        <v>7722</v>
      </c>
      <c r="M1159" s="8">
        <v>-2081</v>
      </c>
      <c r="N1159" s="8">
        <v>1229</v>
      </c>
    </row>
    <row r="1160" spans="1:14" x14ac:dyDescent="0.25">
      <c r="A1160" s="9">
        <v>43156</v>
      </c>
      <c r="B1160" s="10">
        <v>0.125</v>
      </c>
      <c r="C1160" s="8">
        <v>68348</v>
      </c>
      <c r="D1160" s="8">
        <v>66500</v>
      </c>
      <c r="E1160" s="8">
        <v>66900</v>
      </c>
      <c r="F1160" s="8">
        <v>386</v>
      </c>
      <c r="G1160" s="8">
        <v>1913</v>
      </c>
      <c r="H1160" s="8">
        <v>3564</v>
      </c>
      <c r="I1160" s="8">
        <v>52564</v>
      </c>
      <c r="J1160" s="8">
        <v>7106</v>
      </c>
      <c r="K1160" s="8">
        <v>-2</v>
      </c>
      <c r="L1160" s="8">
        <v>7318</v>
      </c>
      <c r="M1160" s="8">
        <v>-2783</v>
      </c>
      <c r="N1160" s="8">
        <v>1231</v>
      </c>
    </row>
    <row r="1161" spans="1:14" x14ac:dyDescent="0.25">
      <c r="A1161" s="9">
        <v>43156</v>
      </c>
      <c r="B1161" s="10">
        <v>0.14583333333333334</v>
      </c>
      <c r="C1161" s="8">
        <v>67183</v>
      </c>
      <c r="D1161" s="8">
        <v>65400</v>
      </c>
      <c r="E1161" s="8">
        <v>65900</v>
      </c>
      <c r="F1161" s="8">
        <v>387</v>
      </c>
      <c r="G1161" s="8">
        <v>1868</v>
      </c>
      <c r="H1161" s="8">
        <v>3302</v>
      </c>
      <c r="I1161" s="8">
        <v>52567</v>
      </c>
      <c r="J1161" s="8">
        <v>7053</v>
      </c>
      <c r="K1161" s="8">
        <v>-2</v>
      </c>
      <c r="L1161" s="8">
        <v>6802</v>
      </c>
      <c r="M1161" s="8">
        <v>-2787</v>
      </c>
      <c r="N1161" s="8">
        <v>1233</v>
      </c>
    </row>
    <row r="1162" spans="1:14" x14ac:dyDescent="0.25">
      <c r="A1162" s="9">
        <v>43156</v>
      </c>
      <c r="B1162" s="10">
        <v>0.16666666666666666</v>
      </c>
      <c r="C1162" s="8">
        <v>66003</v>
      </c>
      <c r="D1162" s="8">
        <v>64300</v>
      </c>
      <c r="E1162" s="8">
        <v>64700</v>
      </c>
      <c r="F1162" s="8">
        <v>386</v>
      </c>
      <c r="G1162" s="8">
        <v>1813</v>
      </c>
      <c r="H1162" s="8">
        <v>3299</v>
      </c>
      <c r="I1162" s="8">
        <v>52517</v>
      </c>
      <c r="J1162" s="8">
        <v>7103</v>
      </c>
      <c r="K1162" s="8">
        <v>-2</v>
      </c>
      <c r="L1162" s="8">
        <v>6541</v>
      </c>
      <c r="M1162" s="8">
        <v>-3477</v>
      </c>
      <c r="N1162" s="8">
        <v>1236</v>
      </c>
    </row>
    <row r="1163" spans="1:14" x14ac:dyDescent="0.25">
      <c r="A1163" s="9">
        <v>43156</v>
      </c>
      <c r="B1163" s="10">
        <v>0.1875</v>
      </c>
      <c r="C1163" s="8">
        <v>65460</v>
      </c>
      <c r="D1163" s="8">
        <v>63800</v>
      </c>
      <c r="E1163" s="8">
        <v>64100</v>
      </c>
      <c r="F1163" s="8">
        <v>387</v>
      </c>
      <c r="G1163" s="8">
        <v>1863</v>
      </c>
      <c r="H1163" s="8">
        <v>3252</v>
      </c>
      <c r="I1163" s="8">
        <v>52739</v>
      </c>
      <c r="J1163" s="8">
        <v>7125</v>
      </c>
      <c r="K1163" s="8">
        <v>-2</v>
      </c>
      <c r="L1163" s="8">
        <v>6547</v>
      </c>
      <c r="M1163" s="8">
        <v>-3462</v>
      </c>
      <c r="N1163" s="8">
        <v>1233</v>
      </c>
    </row>
    <row r="1164" spans="1:14" x14ac:dyDescent="0.25">
      <c r="A1164" s="9">
        <v>43156</v>
      </c>
      <c r="B1164" s="10">
        <v>0.20833333333333334</v>
      </c>
      <c r="C1164" s="8">
        <v>65105</v>
      </c>
      <c r="D1164" s="8">
        <v>63500</v>
      </c>
      <c r="E1164" s="8">
        <v>63800</v>
      </c>
      <c r="F1164" s="8">
        <v>387</v>
      </c>
      <c r="G1164" s="8">
        <v>1803</v>
      </c>
      <c r="H1164" s="8">
        <v>3254</v>
      </c>
      <c r="I1164" s="8">
        <v>52601</v>
      </c>
      <c r="J1164" s="8">
        <v>7193</v>
      </c>
      <c r="K1164" s="8">
        <v>-2</v>
      </c>
      <c r="L1164" s="8">
        <v>6450</v>
      </c>
      <c r="M1164" s="8">
        <v>-3277</v>
      </c>
      <c r="N1164" s="8">
        <v>1237</v>
      </c>
    </row>
    <row r="1165" spans="1:14" x14ac:dyDescent="0.25">
      <c r="A1165" s="9">
        <v>43156</v>
      </c>
      <c r="B1165" s="10">
        <v>0.22916666666666666</v>
      </c>
      <c r="C1165" s="8">
        <v>65701</v>
      </c>
      <c r="D1165" s="8">
        <v>64200</v>
      </c>
      <c r="E1165" s="8">
        <v>64500</v>
      </c>
      <c r="F1165" s="8">
        <v>386</v>
      </c>
      <c r="G1165" s="8">
        <v>1884</v>
      </c>
      <c r="H1165" s="8">
        <v>3256</v>
      </c>
      <c r="I1165" s="8">
        <v>52568</v>
      </c>
      <c r="J1165" s="8">
        <v>7218</v>
      </c>
      <c r="K1165" s="8">
        <v>-2</v>
      </c>
      <c r="L1165" s="8">
        <v>6616</v>
      </c>
      <c r="M1165" s="8">
        <v>-3274</v>
      </c>
      <c r="N1165" s="8">
        <v>1233</v>
      </c>
    </row>
    <row r="1166" spans="1:14" x14ac:dyDescent="0.25">
      <c r="A1166" s="9">
        <v>43156</v>
      </c>
      <c r="B1166" s="10">
        <v>0.25</v>
      </c>
      <c r="C1166" s="8">
        <v>65943</v>
      </c>
      <c r="D1166" s="8">
        <v>64600</v>
      </c>
      <c r="E1166" s="8">
        <v>64700</v>
      </c>
      <c r="F1166" s="8">
        <v>387</v>
      </c>
      <c r="G1166" s="8">
        <v>1927</v>
      </c>
      <c r="H1166" s="8">
        <v>3255</v>
      </c>
      <c r="I1166" s="8">
        <v>52723</v>
      </c>
      <c r="J1166" s="8">
        <v>7302</v>
      </c>
      <c r="K1166" s="8">
        <v>-2</v>
      </c>
      <c r="L1166" s="8">
        <v>6641</v>
      </c>
      <c r="M1166" s="8">
        <v>-3273</v>
      </c>
      <c r="N1166" s="8">
        <v>1222</v>
      </c>
    </row>
    <row r="1167" spans="1:14" x14ac:dyDescent="0.25">
      <c r="A1167" s="9">
        <v>43156</v>
      </c>
      <c r="B1167" s="10">
        <v>0.27083333333333331</v>
      </c>
      <c r="C1167" s="8">
        <v>66760</v>
      </c>
      <c r="D1167" s="8">
        <v>65400</v>
      </c>
      <c r="E1167" s="8">
        <v>65500</v>
      </c>
      <c r="F1167" s="8">
        <v>385</v>
      </c>
      <c r="G1167" s="8">
        <v>1902</v>
      </c>
      <c r="H1167" s="8">
        <v>3265</v>
      </c>
      <c r="I1167" s="8">
        <v>52712</v>
      </c>
      <c r="J1167" s="8">
        <v>7320</v>
      </c>
      <c r="K1167" s="8">
        <v>-2</v>
      </c>
      <c r="L1167" s="8">
        <v>6682</v>
      </c>
      <c r="M1167" s="8">
        <v>-2902</v>
      </c>
      <c r="N1167" s="8">
        <v>1226</v>
      </c>
    </row>
    <row r="1168" spans="1:14" x14ac:dyDescent="0.25">
      <c r="A1168" s="9">
        <v>43156</v>
      </c>
      <c r="B1168" s="10">
        <v>0.29166666666666669</v>
      </c>
      <c r="C1168" s="8">
        <v>67331</v>
      </c>
      <c r="D1168" s="8">
        <v>66200</v>
      </c>
      <c r="E1168" s="8">
        <v>66300</v>
      </c>
      <c r="F1168" s="8">
        <v>386</v>
      </c>
      <c r="G1168" s="8">
        <v>2004</v>
      </c>
      <c r="H1168" s="8">
        <v>3244</v>
      </c>
      <c r="I1168" s="8">
        <v>52658</v>
      </c>
      <c r="J1168" s="8">
        <v>7385</v>
      </c>
      <c r="K1168" s="8">
        <v>-2</v>
      </c>
      <c r="L1168" s="8">
        <v>6790</v>
      </c>
      <c r="M1168" s="8">
        <v>-2559</v>
      </c>
      <c r="N1168" s="8">
        <v>1224</v>
      </c>
    </row>
    <row r="1169" spans="1:14" x14ac:dyDescent="0.25">
      <c r="A1169" s="9">
        <v>43156</v>
      </c>
      <c r="B1169" s="10">
        <v>0.3125</v>
      </c>
      <c r="C1169" s="8">
        <v>67656</v>
      </c>
      <c r="D1169" s="8">
        <v>66700</v>
      </c>
      <c r="E1169" s="8">
        <v>66300</v>
      </c>
      <c r="F1169" s="8">
        <v>387</v>
      </c>
      <c r="G1169" s="8">
        <v>1926</v>
      </c>
      <c r="H1169" s="8">
        <v>3287</v>
      </c>
      <c r="I1169" s="8">
        <v>52511</v>
      </c>
      <c r="J1169" s="8">
        <v>7506</v>
      </c>
      <c r="K1169" s="8">
        <v>-1</v>
      </c>
      <c r="L1169" s="8">
        <v>6727</v>
      </c>
      <c r="M1169" s="8">
        <v>-2385</v>
      </c>
      <c r="N1169" s="8">
        <v>1220</v>
      </c>
    </row>
    <row r="1170" spans="1:14" x14ac:dyDescent="0.25">
      <c r="A1170" s="9">
        <v>43156</v>
      </c>
      <c r="B1170" s="10">
        <v>0.33333333333333331</v>
      </c>
      <c r="C1170" s="8">
        <v>68242</v>
      </c>
      <c r="D1170" s="8">
        <v>66900</v>
      </c>
      <c r="E1170" s="8">
        <v>67200</v>
      </c>
      <c r="F1170" s="8">
        <v>386</v>
      </c>
      <c r="G1170" s="8">
        <v>1839</v>
      </c>
      <c r="H1170" s="8">
        <v>3299</v>
      </c>
      <c r="I1170" s="8">
        <v>52637</v>
      </c>
      <c r="J1170" s="8">
        <v>7600</v>
      </c>
      <c r="K1170" s="8">
        <v>50</v>
      </c>
      <c r="L1170" s="8">
        <v>6966</v>
      </c>
      <c r="M1170" s="8">
        <v>-2381</v>
      </c>
      <c r="N1170" s="8">
        <v>1215</v>
      </c>
    </row>
    <row r="1171" spans="1:14" x14ac:dyDescent="0.25">
      <c r="A1171" s="9">
        <v>43156</v>
      </c>
      <c r="B1171" s="10">
        <v>0.35416666666666669</v>
      </c>
      <c r="C1171" s="8">
        <v>69480</v>
      </c>
      <c r="D1171" s="8">
        <v>68400</v>
      </c>
      <c r="E1171" s="8">
        <v>68300</v>
      </c>
      <c r="F1171" s="8">
        <v>386</v>
      </c>
      <c r="G1171" s="8">
        <v>1641</v>
      </c>
      <c r="H1171" s="8">
        <v>3353</v>
      </c>
      <c r="I1171" s="8">
        <v>52597</v>
      </c>
      <c r="J1171" s="8">
        <v>7632</v>
      </c>
      <c r="K1171" s="8">
        <v>400</v>
      </c>
      <c r="L1171" s="8">
        <v>7612</v>
      </c>
      <c r="M1171" s="8">
        <v>-1874</v>
      </c>
      <c r="N1171" s="8">
        <v>1212</v>
      </c>
    </row>
    <row r="1172" spans="1:14" x14ac:dyDescent="0.25">
      <c r="A1172" s="9">
        <v>43156</v>
      </c>
      <c r="B1172" s="10">
        <v>0.375</v>
      </c>
      <c r="C1172" s="8">
        <v>70889</v>
      </c>
      <c r="D1172" s="8">
        <v>69800</v>
      </c>
      <c r="E1172" s="8">
        <v>69900</v>
      </c>
      <c r="F1172" s="8">
        <v>386</v>
      </c>
      <c r="G1172" s="8">
        <v>1726</v>
      </c>
      <c r="H1172" s="8">
        <v>3357</v>
      </c>
      <c r="I1172" s="8">
        <v>52630</v>
      </c>
      <c r="J1172" s="8">
        <v>7765</v>
      </c>
      <c r="K1172" s="8">
        <v>1005</v>
      </c>
      <c r="L1172" s="8">
        <v>8196</v>
      </c>
      <c r="M1172" s="8">
        <v>-1876</v>
      </c>
      <c r="N1172" s="8">
        <v>1216</v>
      </c>
    </row>
    <row r="1173" spans="1:14" x14ac:dyDescent="0.25">
      <c r="A1173" s="9">
        <v>43156</v>
      </c>
      <c r="B1173" s="10">
        <v>0.39583333333333331</v>
      </c>
      <c r="C1173" s="8">
        <v>72219</v>
      </c>
      <c r="D1173" s="8">
        <v>71000</v>
      </c>
      <c r="E1173" s="8">
        <v>71100</v>
      </c>
      <c r="F1173" s="8">
        <v>385</v>
      </c>
      <c r="G1173" s="8">
        <v>1673</v>
      </c>
      <c r="H1173" s="8">
        <v>3363</v>
      </c>
      <c r="I1173" s="8">
        <v>52759</v>
      </c>
      <c r="J1173" s="8">
        <v>7913</v>
      </c>
      <c r="K1173" s="8">
        <v>1752</v>
      </c>
      <c r="L1173" s="8">
        <v>8424</v>
      </c>
      <c r="M1173" s="8">
        <v>-1671</v>
      </c>
      <c r="N1173" s="8">
        <v>1197</v>
      </c>
    </row>
    <row r="1174" spans="1:14" x14ac:dyDescent="0.25">
      <c r="A1174" s="9">
        <v>43156</v>
      </c>
      <c r="B1174" s="10">
        <v>0.41666666666666669</v>
      </c>
      <c r="C1174" s="8">
        <v>72926</v>
      </c>
      <c r="D1174" s="8">
        <v>71700</v>
      </c>
      <c r="E1174" s="8">
        <v>71600</v>
      </c>
      <c r="F1174" s="8">
        <v>385</v>
      </c>
      <c r="G1174" s="8">
        <v>1577</v>
      </c>
      <c r="H1174" s="8">
        <v>3357</v>
      </c>
      <c r="I1174" s="8">
        <v>52569</v>
      </c>
      <c r="J1174" s="8">
        <v>8132</v>
      </c>
      <c r="K1174" s="8">
        <v>2474</v>
      </c>
      <c r="L1174" s="8">
        <v>8105</v>
      </c>
      <c r="M1174" s="8">
        <v>-1305</v>
      </c>
      <c r="N1174" s="8">
        <v>1208</v>
      </c>
    </row>
    <row r="1175" spans="1:14" x14ac:dyDescent="0.25">
      <c r="A1175" s="9">
        <v>43156</v>
      </c>
      <c r="B1175" s="10">
        <v>0.4375</v>
      </c>
      <c r="C1175" s="8">
        <v>73362</v>
      </c>
      <c r="D1175" s="8">
        <v>72300</v>
      </c>
      <c r="E1175" s="8">
        <v>72000</v>
      </c>
      <c r="F1175" s="8">
        <v>385</v>
      </c>
      <c r="G1175" s="8">
        <v>1579</v>
      </c>
      <c r="H1175" s="8">
        <v>3308</v>
      </c>
      <c r="I1175" s="8">
        <v>52607</v>
      </c>
      <c r="J1175" s="8">
        <v>8157</v>
      </c>
      <c r="K1175" s="8">
        <v>3171</v>
      </c>
      <c r="L1175" s="8">
        <v>7949</v>
      </c>
      <c r="M1175" s="8">
        <v>-1302</v>
      </c>
      <c r="N1175" s="8">
        <v>1198</v>
      </c>
    </row>
    <row r="1176" spans="1:14" x14ac:dyDescent="0.25">
      <c r="A1176" s="9">
        <v>43156</v>
      </c>
      <c r="B1176" s="10">
        <v>0.45833333333333331</v>
      </c>
      <c r="C1176" s="8">
        <v>73372</v>
      </c>
      <c r="D1176" s="8">
        <v>72100</v>
      </c>
      <c r="E1176" s="8">
        <v>71800</v>
      </c>
      <c r="F1176" s="8">
        <v>385</v>
      </c>
      <c r="G1176" s="8">
        <v>1585</v>
      </c>
      <c r="H1176" s="8">
        <v>3339</v>
      </c>
      <c r="I1176" s="8">
        <v>52622</v>
      </c>
      <c r="J1176" s="8">
        <v>8075</v>
      </c>
      <c r="K1176" s="8">
        <v>3721</v>
      </c>
      <c r="L1176" s="8">
        <v>7888</v>
      </c>
      <c r="M1176" s="8">
        <v>-2032</v>
      </c>
      <c r="N1176" s="8">
        <v>1216</v>
      </c>
    </row>
    <row r="1177" spans="1:14" x14ac:dyDescent="0.25">
      <c r="A1177" s="9">
        <v>43156</v>
      </c>
      <c r="B1177" s="10">
        <v>0.47916666666666669</v>
      </c>
      <c r="C1177" s="8">
        <v>73562</v>
      </c>
      <c r="D1177" s="8">
        <v>72300</v>
      </c>
      <c r="E1177" s="8">
        <v>71900</v>
      </c>
      <c r="F1177" s="8">
        <v>387</v>
      </c>
      <c r="G1177" s="8">
        <v>1642</v>
      </c>
      <c r="H1177" s="8">
        <v>3311</v>
      </c>
      <c r="I1177" s="8">
        <v>52751</v>
      </c>
      <c r="J1177" s="8">
        <v>7927</v>
      </c>
      <c r="K1177" s="8">
        <v>4135</v>
      </c>
      <c r="L1177" s="8">
        <v>7834</v>
      </c>
      <c r="M1177" s="8">
        <v>-2031</v>
      </c>
      <c r="N1177" s="8">
        <v>1213</v>
      </c>
    </row>
    <row r="1178" spans="1:14" x14ac:dyDescent="0.25">
      <c r="A1178" s="9">
        <v>43156</v>
      </c>
      <c r="B1178" s="10">
        <v>0.5</v>
      </c>
      <c r="C1178" s="8">
        <v>73757</v>
      </c>
      <c r="D1178" s="8">
        <v>72800</v>
      </c>
      <c r="E1178" s="8">
        <v>72600</v>
      </c>
      <c r="F1178" s="8">
        <v>387</v>
      </c>
      <c r="G1178" s="8">
        <v>1631</v>
      </c>
      <c r="H1178" s="8">
        <v>3353</v>
      </c>
      <c r="I1178" s="8">
        <v>52697</v>
      </c>
      <c r="J1178" s="8">
        <v>7809</v>
      </c>
      <c r="K1178" s="8">
        <v>4410</v>
      </c>
      <c r="L1178" s="8">
        <v>7709</v>
      </c>
      <c r="M1178" s="8">
        <v>-2030</v>
      </c>
      <c r="N1178" s="8">
        <v>1216</v>
      </c>
    </row>
    <row r="1179" spans="1:14" x14ac:dyDescent="0.25">
      <c r="A1179" s="9">
        <v>43156</v>
      </c>
      <c r="B1179" s="10">
        <v>0.52083333333333337</v>
      </c>
      <c r="C1179" s="8">
        <v>73924</v>
      </c>
      <c r="D1179" s="8">
        <v>72300</v>
      </c>
      <c r="E1179" s="8">
        <v>72000</v>
      </c>
      <c r="F1179" s="8">
        <v>386</v>
      </c>
      <c r="G1179" s="8">
        <v>1694</v>
      </c>
      <c r="H1179" s="8">
        <v>3342</v>
      </c>
      <c r="I1179" s="8">
        <v>52772</v>
      </c>
      <c r="J1179" s="8">
        <v>7740</v>
      </c>
      <c r="K1179" s="8">
        <v>4639</v>
      </c>
      <c r="L1179" s="8">
        <v>7888</v>
      </c>
      <c r="M1179" s="8">
        <v>-2028</v>
      </c>
      <c r="N1179" s="8">
        <v>1209</v>
      </c>
    </row>
    <row r="1180" spans="1:14" x14ac:dyDescent="0.25">
      <c r="A1180" s="9">
        <v>43156</v>
      </c>
      <c r="B1180" s="10">
        <v>0.54166666666666663</v>
      </c>
      <c r="C1180" s="8">
        <v>73803</v>
      </c>
      <c r="D1180" s="8">
        <v>73400</v>
      </c>
      <c r="E1180" s="8">
        <v>73300</v>
      </c>
      <c r="F1180" s="8">
        <v>386</v>
      </c>
      <c r="G1180" s="8">
        <v>1607</v>
      </c>
      <c r="H1180" s="8">
        <v>3341</v>
      </c>
      <c r="I1180" s="8">
        <v>52459</v>
      </c>
      <c r="J1180" s="8">
        <v>7576</v>
      </c>
      <c r="K1180" s="8">
        <v>4714</v>
      </c>
      <c r="L1180" s="8">
        <v>8072</v>
      </c>
      <c r="M1180" s="8">
        <v>-1829</v>
      </c>
      <c r="N1180" s="8">
        <v>1216</v>
      </c>
    </row>
    <row r="1181" spans="1:14" x14ac:dyDescent="0.25">
      <c r="A1181" s="9">
        <v>43156</v>
      </c>
      <c r="B1181" s="10">
        <v>0.5625</v>
      </c>
      <c r="C1181" s="8">
        <v>71401</v>
      </c>
      <c r="D1181" s="8">
        <v>69400</v>
      </c>
      <c r="E1181" s="8">
        <v>69200</v>
      </c>
      <c r="F1181" s="8">
        <v>386</v>
      </c>
      <c r="G1181" s="8">
        <v>1519</v>
      </c>
      <c r="H1181" s="8">
        <v>3321</v>
      </c>
      <c r="I1181" s="8">
        <v>52700</v>
      </c>
      <c r="J1181" s="8">
        <v>7407</v>
      </c>
      <c r="K1181" s="8">
        <v>4782</v>
      </c>
      <c r="L1181" s="8">
        <v>7309</v>
      </c>
      <c r="M1181" s="8">
        <v>-2892</v>
      </c>
      <c r="N1181" s="8">
        <v>1207</v>
      </c>
    </row>
    <row r="1182" spans="1:14" x14ac:dyDescent="0.25">
      <c r="A1182" s="9">
        <v>43156</v>
      </c>
      <c r="B1182" s="10">
        <v>0.58333333333333337</v>
      </c>
      <c r="C1182" s="8">
        <v>69353</v>
      </c>
      <c r="D1182" s="8">
        <v>67600</v>
      </c>
      <c r="E1182" s="8">
        <v>67400</v>
      </c>
      <c r="F1182" s="8">
        <v>387</v>
      </c>
      <c r="G1182" s="8">
        <v>1261</v>
      </c>
      <c r="H1182" s="8">
        <v>3323</v>
      </c>
      <c r="I1182" s="8">
        <v>52348</v>
      </c>
      <c r="J1182" s="8">
        <v>7387</v>
      </c>
      <c r="K1182" s="8">
        <v>4667</v>
      </c>
      <c r="L1182" s="8">
        <v>6933</v>
      </c>
      <c r="M1182" s="8">
        <v>-3432</v>
      </c>
      <c r="N1182" s="8">
        <v>1207</v>
      </c>
    </row>
    <row r="1183" spans="1:14" x14ac:dyDescent="0.25">
      <c r="A1183" s="9">
        <v>43156</v>
      </c>
      <c r="B1183" s="10">
        <v>0.60416666666666663</v>
      </c>
      <c r="C1183" s="8">
        <v>68005</v>
      </c>
      <c r="D1183" s="8">
        <v>66400</v>
      </c>
      <c r="E1183" s="8">
        <v>66600</v>
      </c>
      <c r="F1183" s="8">
        <v>387</v>
      </c>
      <c r="G1183" s="8">
        <v>1310</v>
      </c>
      <c r="H1183" s="8">
        <v>3259</v>
      </c>
      <c r="I1183" s="8">
        <v>52444</v>
      </c>
      <c r="J1183" s="8">
        <v>7497</v>
      </c>
      <c r="K1183" s="8">
        <v>4494</v>
      </c>
      <c r="L1183" s="8">
        <v>6401</v>
      </c>
      <c r="M1183" s="8">
        <v>-3499</v>
      </c>
      <c r="N1183" s="8">
        <v>1207</v>
      </c>
    </row>
    <row r="1184" spans="1:14" x14ac:dyDescent="0.25">
      <c r="A1184" s="9">
        <v>43156</v>
      </c>
      <c r="B1184" s="10">
        <v>0.625</v>
      </c>
      <c r="C1184" s="8">
        <v>66094</v>
      </c>
      <c r="D1184" s="8">
        <v>64600</v>
      </c>
      <c r="E1184" s="8">
        <v>63800</v>
      </c>
      <c r="F1184" s="8">
        <v>386</v>
      </c>
      <c r="G1184" s="8">
        <v>1274</v>
      </c>
      <c r="H1184" s="8">
        <v>3268</v>
      </c>
      <c r="I1184" s="8">
        <v>51384</v>
      </c>
      <c r="J1184" s="8">
        <v>7563</v>
      </c>
      <c r="K1184" s="8">
        <v>4183</v>
      </c>
      <c r="L1184" s="8">
        <v>6179</v>
      </c>
      <c r="M1184" s="8">
        <v>-3560</v>
      </c>
      <c r="N1184" s="8">
        <v>1202</v>
      </c>
    </row>
    <row r="1185" spans="1:14" x14ac:dyDescent="0.25">
      <c r="A1185" s="9">
        <v>43156</v>
      </c>
      <c r="B1185" s="10">
        <v>0.64583333333333337</v>
      </c>
      <c r="C1185" s="8">
        <v>65200</v>
      </c>
      <c r="D1185" s="8">
        <v>63600</v>
      </c>
      <c r="E1185" s="8">
        <v>62900</v>
      </c>
      <c r="F1185" s="8">
        <v>386</v>
      </c>
      <c r="G1185" s="8">
        <v>1366</v>
      </c>
      <c r="H1185" s="8">
        <v>3271</v>
      </c>
      <c r="I1185" s="8">
        <v>51567</v>
      </c>
      <c r="J1185" s="8">
        <v>7516</v>
      </c>
      <c r="K1185" s="8">
        <v>3799</v>
      </c>
      <c r="L1185" s="8">
        <v>6637</v>
      </c>
      <c r="M1185" s="8">
        <v>-3567</v>
      </c>
      <c r="N1185" s="8">
        <v>1195</v>
      </c>
    </row>
    <row r="1186" spans="1:14" x14ac:dyDescent="0.25">
      <c r="A1186" s="9">
        <v>43156</v>
      </c>
      <c r="B1186" s="10">
        <v>0.66666666666666663</v>
      </c>
      <c r="C1186" s="8">
        <v>64453</v>
      </c>
      <c r="D1186" s="8">
        <v>62600</v>
      </c>
      <c r="E1186" s="8">
        <v>62400</v>
      </c>
      <c r="F1186" s="8">
        <v>386</v>
      </c>
      <c r="G1186" s="8">
        <v>1369</v>
      </c>
      <c r="H1186" s="8">
        <v>3265</v>
      </c>
      <c r="I1186" s="8">
        <v>51503</v>
      </c>
      <c r="J1186" s="8">
        <v>7473</v>
      </c>
      <c r="K1186" s="8">
        <v>3261</v>
      </c>
      <c r="L1186" s="8">
        <v>6106</v>
      </c>
      <c r="M1186" s="8">
        <v>-3552</v>
      </c>
      <c r="N1186" s="8">
        <v>1204</v>
      </c>
    </row>
    <row r="1187" spans="1:14" x14ac:dyDescent="0.25">
      <c r="A1187" s="9">
        <v>43156</v>
      </c>
      <c r="B1187" s="10">
        <v>0.6875</v>
      </c>
      <c r="C1187" s="8">
        <v>63945</v>
      </c>
      <c r="D1187" s="8">
        <v>62300</v>
      </c>
      <c r="E1187" s="8">
        <v>62500</v>
      </c>
      <c r="F1187" s="8">
        <v>384</v>
      </c>
      <c r="G1187" s="8">
        <v>1319</v>
      </c>
      <c r="H1187" s="8">
        <v>3305</v>
      </c>
      <c r="I1187" s="8">
        <v>51605</v>
      </c>
      <c r="J1187" s="8">
        <v>7678</v>
      </c>
      <c r="K1187" s="8">
        <v>2590</v>
      </c>
      <c r="L1187" s="8">
        <v>6454</v>
      </c>
      <c r="M1187" s="8">
        <v>-3551</v>
      </c>
      <c r="N1187" s="8">
        <v>1200</v>
      </c>
    </row>
    <row r="1188" spans="1:14" x14ac:dyDescent="0.25">
      <c r="A1188" s="9">
        <v>43156</v>
      </c>
      <c r="B1188" s="10">
        <v>0.70833333333333337</v>
      </c>
      <c r="C1188" s="8">
        <v>63940</v>
      </c>
      <c r="D1188" s="8">
        <v>62200</v>
      </c>
      <c r="E1188" s="8">
        <v>62400</v>
      </c>
      <c r="F1188" s="8">
        <v>383</v>
      </c>
      <c r="G1188" s="8">
        <v>1339</v>
      </c>
      <c r="H1188" s="8">
        <v>3331</v>
      </c>
      <c r="I1188" s="8">
        <v>51732</v>
      </c>
      <c r="J1188" s="8">
        <v>7770</v>
      </c>
      <c r="K1188" s="8">
        <v>1876</v>
      </c>
      <c r="L1188" s="8">
        <v>6841</v>
      </c>
      <c r="M1188" s="8">
        <v>-3458</v>
      </c>
      <c r="N1188" s="8">
        <v>1200</v>
      </c>
    </row>
    <row r="1189" spans="1:14" x14ac:dyDescent="0.25">
      <c r="A1189" s="9">
        <v>43156</v>
      </c>
      <c r="B1189" s="10">
        <v>0.72916666666666663</v>
      </c>
      <c r="C1189" s="8">
        <v>64890</v>
      </c>
      <c r="D1189" s="8">
        <v>63300</v>
      </c>
      <c r="E1189" s="8">
        <v>63600</v>
      </c>
      <c r="F1189" s="8">
        <v>384</v>
      </c>
      <c r="G1189" s="8">
        <v>1440</v>
      </c>
      <c r="H1189" s="8">
        <v>3572</v>
      </c>
      <c r="I1189" s="8">
        <v>51676</v>
      </c>
      <c r="J1189" s="8">
        <v>7759</v>
      </c>
      <c r="K1189" s="8">
        <v>1097</v>
      </c>
      <c r="L1189" s="8">
        <v>6911</v>
      </c>
      <c r="M1189" s="8">
        <v>-2816</v>
      </c>
      <c r="N1189" s="8">
        <v>1200</v>
      </c>
    </row>
    <row r="1190" spans="1:14" x14ac:dyDescent="0.25">
      <c r="A1190" s="9">
        <v>43156</v>
      </c>
      <c r="B1190" s="10">
        <v>0.75</v>
      </c>
      <c r="C1190" s="8">
        <v>66744</v>
      </c>
      <c r="D1190" s="8">
        <v>65700</v>
      </c>
      <c r="E1190" s="8">
        <v>66000</v>
      </c>
      <c r="F1190" s="8">
        <v>384</v>
      </c>
      <c r="G1190" s="8">
        <v>1706</v>
      </c>
      <c r="H1190" s="8">
        <v>3828</v>
      </c>
      <c r="I1190" s="8">
        <v>51843</v>
      </c>
      <c r="J1190" s="8">
        <v>7403</v>
      </c>
      <c r="K1190" s="8">
        <v>417</v>
      </c>
      <c r="L1190" s="8">
        <v>8042</v>
      </c>
      <c r="M1190" s="8">
        <v>-2252</v>
      </c>
      <c r="N1190" s="8">
        <v>1189</v>
      </c>
    </row>
    <row r="1191" spans="1:14" x14ac:dyDescent="0.25">
      <c r="A1191" s="9">
        <v>43156</v>
      </c>
      <c r="B1191" s="10">
        <v>0.77083333333333337</v>
      </c>
      <c r="C1191" s="8">
        <v>70052</v>
      </c>
      <c r="D1191" s="8">
        <v>70300</v>
      </c>
      <c r="E1191" s="8">
        <v>70700</v>
      </c>
      <c r="F1191" s="8">
        <v>386</v>
      </c>
      <c r="G1191" s="8">
        <v>1631</v>
      </c>
      <c r="H1191" s="8">
        <v>4028</v>
      </c>
      <c r="I1191" s="8">
        <v>51731</v>
      </c>
      <c r="J1191" s="8">
        <v>7179</v>
      </c>
      <c r="K1191" s="8">
        <v>52</v>
      </c>
      <c r="L1191" s="8">
        <v>8918</v>
      </c>
      <c r="M1191" s="8">
        <v>-951</v>
      </c>
      <c r="N1191" s="8">
        <v>1191</v>
      </c>
    </row>
    <row r="1192" spans="1:14" x14ac:dyDescent="0.25">
      <c r="A1192" s="9">
        <v>43156</v>
      </c>
      <c r="B1192" s="10">
        <v>0.79166666666666663</v>
      </c>
      <c r="C1192" s="8">
        <v>75211</v>
      </c>
      <c r="D1192" s="8">
        <v>74900</v>
      </c>
      <c r="E1192" s="8">
        <v>75300</v>
      </c>
      <c r="F1192" s="8">
        <v>387</v>
      </c>
      <c r="G1192" s="8">
        <v>1781</v>
      </c>
      <c r="H1192" s="8">
        <v>4030</v>
      </c>
      <c r="I1192" s="8">
        <v>52063</v>
      </c>
      <c r="J1192" s="8">
        <v>7151</v>
      </c>
      <c r="K1192" s="8">
        <v>-2</v>
      </c>
      <c r="L1192" s="8">
        <v>12347</v>
      </c>
      <c r="M1192" s="8">
        <v>-28</v>
      </c>
      <c r="N1192" s="8">
        <v>1198</v>
      </c>
    </row>
    <row r="1193" spans="1:14" x14ac:dyDescent="0.25">
      <c r="A1193" s="9">
        <v>43156</v>
      </c>
      <c r="B1193" s="10">
        <v>0.8125</v>
      </c>
      <c r="C1193" s="8">
        <v>77626</v>
      </c>
      <c r="D1193" s="8">
        <v>75900</v>
      </c>
      <c r="E1193" s="8">
        <v>76400</v>
      </c>
      <c r="F1193" s="8">
        <v>388</v>
      </c>
      <c r="G1193" s="8">
        <v>1788</v>
      </c>
      <c r="H1193" s="8">
        <v>4014</v>
      </c>
      <c r="I1193" s="8">
        <v>52135</v>
      </c>
      <c r="J1193" s="8">
        <v>7156</v>
      </c>
      <c r="K1193" s="8">
        <v>-1</v>
      </c>
      <c r="L1193" s="8">
        <v>13506</v>
      </c>
      <c r="M1193" s="8">
        <v>-28</v>
      </c>
      <c r="N1193" s="8">
        <v>1196</v>
      </c>
    </row>
    <row r="1194" spans="1:14" x14ac:dyDescent="0.25">
      <c r="A1194" s="9">
        <v>43156</v>
      </c>
      <c r="B1194" s="10">
        <v>0.83333333333333337</v>
      </c>
      <c r="C1194" s="8">
        <v>77555</v>
      </c>
      <c r="D1194" s="8">
        <v>75200</v>
      </c>
      <c r="E1194" s="8">
        <v>75700</v>
      </c>
      <c r="F1194" s="8">
        <v>387</v>
      </c>
      <c r="G1194" s="8">
        <v>1786</v>
      </c>
      <c r="H1194" s="8">
        <v>3965</v>
      </c>
      <c r="I1194" s="8">
        <v>52185</v>
      </c>
      <c r="J1194" s="8">
        <v>7193</v>
      </c>
      <c r="K1194" s="8">
        <v>-1</v>
      </c>
      <c r="L1194" s="8">
        <v>13794</v>
      </c>
      <c r="M1194" s="8">
        <v>-29</v>
      </c>
      <c r="N1194" s="8">
        <v>1198</v>
      </c>
    </row>
    <row r="1195" spans="1:14" x14ac:dyDescent="0.25">
      <c r="A1195" s="9">
        <v>43156</v>
      </c>
      <c r="B1195" s="10">
        <v>0.85416666666666663</v>
      </c>
      <c r="C1195" s="8">
        <v>76645</v>
      </c>
      <c r="D1195" s="8">
        <v>74200</v>
      </c>
      <c r="E1195" s="8">
        <v>74800</v>
      </c>
      <c r="F1195" s="8">
        <v>387</v>
      </c>
      <c r="G1195" s="8">
        <v>1783</v>
      </c>
      <c r="H1195" s="8">
        <v>4043</v>
      </c>
      <c r="I1195" s="8">
        <v>52235</v>
      </c>
      <c r="J1195" s="8">
        <v>7215</v>
      </c>
      <c r="K1195" s="8">
        <v>-1</v>
      </c>
      <c r="L1195" s="8">
        <v>13036</v>
      </c>
      <c r="M1195" s="8">
        <v>-28</v>
      </c>
      <c r="N1195" s="8">
        <v>1202</v>
      </c>
    </row>
    <row r="1196" spans="1:14" x14ac:dyDescent="0.25">
      <c r="A1196" s="9">
        <v>43156</v>
      </c>
      <c r="B1196" s="10">
        <v>0.875</v>
      </c>
      <c r="C1196" s="8">
        <v>75755</v>
      </c>
      <c r="D1196" s="8">
        <v>73200</v>
      </c>
      <c r="E1196" s="8">
        <v>73800</v>
      </c>
      <c r="F1196" s="8">
        <v>387</v>
      </c>
      <c r="G1196" s="8">
        <v>1782</v>
      </c>
      <c r="H1196" s="8">
        <v>4041</v>
      </c>
      <c r="I1196" s="8">
        <v>52249</v>
      </c>
      <c r="J1196" s="8">
        <v>7259</v>
      </c>
      <c r="K1196" s="8">
        <v>-1</v>
      </c>
      <c r="L1196" s="8">
        <v>12124</v>
      </c>
      <c r="M1196" s="8">
        <v>-28</v>
      </c>
      <c r="N1196" s="8">
        <v>1199</v>
      </c>
    </row>
    <row r="1197" spans="1:14" x14ac:dyDescent="0.25">
      <c r="A1197" s="9">
        <v>43156</v>
      </c>
      <c r="B1197" s="10">
        <v>0.89583333333333337</v>
      </c>
      <c r="C1197" s="8">
        <v>74573</v>
      </c>
      <c r="D1197" s="8">
        <v>72000</v>
      </c>
      <c r="E1197" s="8">
        <v>72600</v>
      </c>
      <c r="F1197" s="8">
        <v>387</v>
      </c>
      <c r="G1197" s="8">
        <v>1783</v>
      </c>
      <c r="H1197" s="8">
        <v>3985</v>
      </c>
      <c r="I1197" s="8">
        <v>52262</v>
      </c>
      <c r="J1197" s="8">
        <v>7260</v>
      </c>
      <c r="K1197" s="8">
        <v>-1</v>
      </c>
      <c r="L1197" s="8">
        <v>11403</v>
      </c>
      <c r="M1197" s="8">
        <v>-29</v>
      </c>
      <c r="N1197" s="8">
        <v>1206</v>
      </c>
    </row>
    <row r="1198" spans="1:14" x14ac:dyDescent="0.25">
      <c r="A1198" s="9">
        <v>43156</v>
      </c>
      <c r="B1198" s="10">
        <v>0.91666666666666663</v>
      </c>
      <c r="C1198" s="8">
        <v>73770</v>
      </c>
      <c r="D1198" s="8">
        <v>71000</v>
      </c>
      <c r="E1198" s="8">
        <v>71600</v>
      </c>
      <c r="F1198" s="8">
        <v>386</v>
      </c>
      <c r="G1198" s="8">
        <v>1743</v>
      </c>
      <c r="H1198" s="8">
        <v>3993</v>
      </c>
      <c r="I1198" s="8">
        <v>52255</v>
      </c>
      <c r="J1198" s="8">
        <v>7314</v>
      </c>
      <c r="K1198" s="8">
        <v>-1</v>
      </c>
      <c r="L1198" s="8">
        <v>9990</v>
      </c>
      <c r="M1198" s="8">
        <v>-29</v>
      </c>
      <c r="N1198" s="8">
        <v>1201</v>
      </c>
    </row>
    <row r="1199" spans="1:14" x14ac:dyDescent="0.25">
      <c r="A1199" s="9">
        <v>43156</v>
      </c>
      <c r="B1199" s="10">
        <v>0.9375</v>
      </c>
      <c r="C1199" s="8">
        <v>74492</v>
      </c>
      <c r="D1199" s="8">
        <v>72400</v>
      </c>
      <c r="E1199" s="8">
        <v>73100</v>
      </c>
      <c r="F1199" s="8">
        <v>387</v>
      </c>
      <c r="G1199" s="8">
        <v>1627</v>
      </c>
      <c r="H1199" s="8">
        <v>3951</v>
      </c>
      <c r="I1199" s="8">
        <v>51849</v>
      </c>
      <c r="J1199" s="8">
        <v>7014</v>
      </c>
      <c r="K1199" s="8">
        <v>-1</v>
      </c>
      <c r="L1199" s="8">
        <v>9442</v>
      </c>
      <c r="M1199" s="8">
        <v>-29</v>
      </c>
      <c r="N1199" s="8">
        <v>1202</v>
      </c>
    </row>
    <row r="1200" spans="1:14" x14ac:dyDescent="0.25">
      <c r="A1200" s="9">
        <v>43156</v>
      </c>
      <c r="B1200" s="10">
        <v>0.95833333333333337</v>
      </c>
      <c r="C1200" s="8">
        <v>77352</v>
      </c>
      <c r="D1200" s="8">
        <v>75400</v>
      </c>
      <c r="E1200" s="8">
        <v>76100</v>
      </c>
      <c r="F1200" s="8">
        <v>388</v>
      </c>
      <c r="G1200" s="8">
        <v>1724</v>
      </c>
      <c r="H1200" s="8">
        <v>4038</v>
      </c>
      <c r="I1200" s="8">
        <v>51983</v>
      </c>
      <c r="J1200" s="8">
        <v>6833</v>
      </c>
      <c r="K1200" s="8">
        <v>-1</v>
      </c>
      <c r="L1200" s="8">
        <v>11925</v>
      </c>
      <c r="M1200" s="8">
        <v>-28</v>
      </c>
      <c r="N1200" s="8">
        <v>1202</v>
      </c>
    </row>
    <row r="1201" spans="1:14" x14ac:dyDescent="0.25">
      <c r="A1201" s="9">
        <v>43156</v>
      </c>
      <c r="B1201" s="10">
        <v>0.97916666666666663</v>
      </c>
      <c r="C1201" s="8">
        <v>76834</v>
      </c>
      <c r="D1201" s="8">
        <v>75200</v>
      </c>
      <c r="E1201" s="8">
        <v>76000</v>
      </c>
      <c r="F1201" s="8">
        <v>387</v>
      </c>
      <c r="G1201" s="8">
        <v>1658</v>
      </c>
      <c r="H1201" s="8">
        <v>3977</v>
      </c>
      <c r="I1201" s="8">
        <v>51714</v>
      </c>
      <c r="J1201" s="8">
        <v>6756</v>
      </c>
      <c r="K1201" s="8">
        <v>-1</v>
      </c>
      <c r="L1201" s="8">
        <v>10242</v>
      </c>
      <c r="M1201" s="8">
        <v>-28</v>
      </c>
      <c r="N1201" s="8">
        <v>1194</v>
      </c>
    </row>
    <row r="1202" spans="1:14" x14ac:dyDescent="0.25">
      <c r="A1202" s="9">
        <v>43157</v>
      </c>
      <c r="B1202" s="10">
        <v>0</v>
      </c>
      <c r="C1202" s="8">
        <v>77143</v>
      </c>
      <c r="D1202" s="8">
        <v>75000</v>
      </c>
      <c r="E1202" s="8">
        <v>75500</v>
      </c>
      <c r="F1202" s="8">
        <v>387</v>
      </c>
      <c r="G1202" s="8">
        <v>1619</v>
      </c>
      <c r="H1202" s="8">
        <v>4048</v>
      </c>
      <c r="I1202" s="8">
        <v>51754</v>
      </c>
      <c r="J1202" s="8">
        <v>6663</v>
      </c>
      <c r="K1202" s="8">
        <v>-1</v>
      </c>
      <c r="L1202" s="8">
        <v>10772</v>
      </c>
      <c r="M1202" s="8">
        <v>-28</v>
      </c>
      <c r="N1202" s="8">
        <v>1193</v>
      </c>
    </row>
    <row r="1203" spans="1:14" x14ac:dyDescent="0.25">
      <c r="A1203" s="9">
        <v>43157</v>
      </c>
      <c r="B1203" s="10">
        <v>2.0833333333333332E-2</v>
      </c>
      <c r="C1203" s="8">
        <v>75647</v>
      </c>
      <c r="D1203" s="8">
        <v>73400</v>
      </c>
      <c r="E1203" s="8">
        <v>74100</v>
      </c>
      <c r="F1203" s="8">
        <v>387</v>
      </c>
      <c r="G1203" s="8">
        <v>1698</v>
      </c>
      <c r="H1203" s="8">
        <v>3778</v>
      </c>
      <c r="I1203" s="8">
        <v>51964</v>
      </c>
      <c r="J1203" s="8">
        <v>6519</v>
      </c>
      <c r="K1203" s="8">
        <v>-1</v>
      </c>
      <c r="L1203" s="8">
        <v>10684</v>
      </c>
      <c r="M1203" s="8">
        <v>-49</v>
      </c>
      <c r="N1203" s="8">
        <v>1196</v>
      </c>
    </row>
    <row r="1204" spans="1:14" x14ac:dyDescent="0.25">
      <c r="A1204" s="9">
        <v>43157</v>
      </c>
      <c r="B1204" s="10">
        <v>4.1666666666666664E-2</v>
      </c>
      <c r="C1204" s="8">
        <v>73448</v>
      </c>
      <c r="D1204" s="8">
        <v>71700</v>
      </c>
      <c r="E1204" s="8">
        <v>72100</v>
      </c>
      <c r="F1204" s="8">
        <v>388</v>
      </c>
      <c r="G1204" s="8">
        <v>1697</v>
      </c>
      <c r="H1204" s="8">
        <v>3747</v>
      </c>
      <c r="I1204" s="8">
        <v>52062</v>
      </c>
      <c r="J1204" s="8">
        <v>6427</v>
      </c>
      <c r="K1204" s="8">
        <v>-1</v>
      </c>
      <c r="L1204" s="8">
        <v>9018</v>
      </c>
      <c r="M1204" s="8">
        <v>-369</v>
      </c>
      <c r="N1204" s="8">
        <v>1193</v>
      </c>
    </row>
    <row r="1205" spans="1:14" x14ac:dyDescent="0.25">
      <c r="A1205" s="9">
        <v>43157</v>
      </c>
      <c r="B1205" s="10">
        <v>6.25E-2</v>
      </c>
      <c r="C1205" s="8">
        <v>73498</v>
      </c>
      <c r="D1205" s="8">
        <v>72600</v>
      </c>
      <c r="E1205" s="8">
        <v>72900</v>
      </c>
      <c r="F1205" s="8">
        <v>385</v>
      </c>
      <c r="G1205" s="8">
        <v>1727</v>
      </c>
      <c r="H1205" s="8">
        <v>3823</v>
      </c>
      <c r="I1205" s="8">
        <v>52012</v>
      </c>
      <c r="J1205" s="8">
        <v>6483</v>
      </c>
      <c r="K1205" s="8">
        <v>-1</v>
      </c>
      <c r="L1205" s="8">
        <v>8795</v>
      </c>
      <c r="M1205" s="8">
        <v>-936</v>
      </c>
      <c r="N1205" s="8">
        <v>1190</v>
      </c>
    </row>
    <row r="1206" spans="1:14" x14ac:dyDescent="0.25">
      <c r="A1206" s="9">
        <v>43157</v>
      </c>
      <c r="B1206" s="10">
        <v>8.3333333333333329E-2</v>
      </c>
      <c r="C1206" s="8">
        <v>73188</v>
      </c>
      <c r="D1206" s="8">
        <v>72500</v>
      </c>
      <c r="E1206" s="8">
        <v>73100</v>
      </c>
      <c r="F1206" s="8">
        <v>384</v>
      </c>
      <c r="G1206" s="8">
        <v>1716</v>
      </c>
      <c r="H1206" s="8">
        <v>3942</v>
      </c>
      <c r="I1206" s="8">
        <v>50757</v>
      </c>
      <c r="J1206" s="8">
        <v>6351</v>
      </c>
      <c r="K1206" s="8">
        <v>-1</v>
      </c>
      <c r="L1206" s="8">
        <v>9555</v>
      </c>
      <c r="M1206" s="8">
        <v>-935</v>
      </c>
      <c r="N1206" s="8">
        <v>1192</v>
      </c>
    </row>
    <row r="1207" spans="1:14" x14ac:dyDescent="0.25">
      <c r="A1207" s="9">
        <v>43157</v>
      </c>
      <c r="B1207" s="10">
        <v>0.10416666666666667</v>
      </c>
      <c r="C1207" s="8">
        <v>73195</v>
      </c>
      <c r="D1207" s="8">
        <v>71300</v>
      </c>
      <c r="E1207" s="8">
        <v>71900</v>
      </c>
      <c r="F1207" s="8">
        <v>384</v>
      </c>
      <c r="G1207" s="8">
        <v>1739</v>
      </c>
      <c r="H1207" s="8">
        <v>4093</v>
      </c>
      <c r="I1207" s="8">
        <v>50809</v>
      </c>
      <c r="J1207" s="8">
        <v>6446</v>
      </c>
      <c r="K1207" s="8">
        <v>-1</v>
      </c>
      <c r="L1207" s="8">
        <v>8628</v>
      </c>
      <c r="M1207" s="8">
        <v>-935</v>
      </c>
      <c r="N1207" s="8">
        <v>1184</v>
      </c>
    </row>
    <row r="1208" spans="1:14" x14ac:dyDescent="0.25">
      <c r="A1208" s="9">
        <v>43157</v>
      </c>
      <c r="B1208" s="10">
        <v>0.125</v>
      </c>
      <c r="C1208" s="8">
        <v>71778</v>
      </c>
      <c r="D1208" s="8">
        <v>69900</v>
      </c>
      <c r="E1208" s="8">
        <v>70500</v>
      </c>
      <c r="F1208" s="8">
        <v>384</v>
      </c>
      <c r="G1208" s="8">
        <v>1632</v>
      </c>
      <c r="H1208" s="8">
        <v>4123</v>
      </c>
      <c r="I1208" s="8">
        <v>50665</v>
      </c>
      <c r="J1208" s="8">
        <v>6603</v>
      </c>
      <c r="K1208" s="8">
        <v>-1</v>
      </c>
      <c r="L1208" s="8">
        <v>7944</v>
      </c>
      <c r="M1208" s="8">
        <v>-1427</v>
      </c>
      <c r="N1208" s="8">
        <v>1188</v>
      </c>
    </row>
    <row r="1209" spans="1:14" x14ac:dyDescent="0.25">
      <c r="A1209" s="9">
        <v>43157</v>
      </c>
      <c r="B1209" s="10">
        <v>0.14583333333333334</v>
      </c>
      <c r="C1209" s="8">
        <v>71069</v>
      </c>
      <c r="D1209" s="8">
        <v>69300</v>
      </c>
      <c r="E1209" s="8">
        <v>70000</v>
      </c>
      <c r="F1209" s="8">
        <v>384</v>
      </c>
      <c r="G1209" s="8">
        <v>1722</v>
      </c>
      <c r="H1209" s="8">
        <v>4184</v>
      </c>
      <c r="I1209" s="8">
        <v>50789</v>
      </c>
      <c r="J1209" s="8">
        <v>6768</v>
      </c>
      <c r="K1209" s="8">
        <v>-1</v>
      </c>
      <c r="L1209" s="8">
        <v>8247</v>
      </c>
      <c r="M1209" s="8">
        <v>-1996</v>
      </c>
      <c r="N1209" s="8">
        <v>1185</v>
      </c>
    </row>
    <row r="1210" spans="1:14" x14ac:dyDescent="0.25">
      <c r="A1210" s="9">
        <v>43157</v>
      </c>
      <c r="B1210" s="10">
        <v>0.16666666666666666</v>
      </c>
      <c r="C1210" s="8">
        <v>70464</v>
      </c>
      <c r="D1210" s="8">
        <v>68600</v>
      </c>
      <c r="E1210" s="8">
        <v>69300</v>
      </c>
      <c r="F1210" s="8">
        <v>384</v>
      </c>
      <c r="G1210" s="8">
        <v>1687</v>
      </c>
      <c r="H1210" s="8">
        <v>4197</v>
      </c>
      <c r="I1210" s="8">
        <v>50704</v>
      </c>
      <c r="J1210" s="8">
        <v>7032</v>
      </c>
      <c r="K1210" s="8">
        <v>-1</v>
      </c>
      <c r="L1210" s="8">
        <v>7987</v>
      </c>
      <c r="M1210" s="8">
        <v>-2508</v>
      </c>
      <c r="N1210" s="8">
        <v>1175</v>
      </c>
    </row>
    <row r="1211" spans="1:14" x14ac:dyDescent="0.25">
      <c r="A1211" s="9">
        <v>43157</v>
      </c>
      <c r="B1211" s="10">
        <v>0.1875</v>
      </c>
      <c r="C1211" s="8">
        <v>70686</v>
      </c>
      <c r="D1211" s="8">
        <v>68900</v>
      </c>
      <c r="E1211" s="8">
        <v>69700</v>
      </c>
      <c r="F1211" s="8">
        <v>385</v>
      </c>
      <c r="G1211" s="8">
        <v>1659</v>
      </c>
      <c r="H1211" s="8">
        <v>4430</v>
      </c>
      <c r="I1211" s="8">
        <v>50694</v>
      </c>
      <c r="J1211" s="8">
        <v>7259</v>
      </c>
      <c r="K1211" s="8">
        <v>-1</v>
      </c>
      <c r="L1211" s="8">
        <v>7918</v>
      </c>
      <c r="M1211" s="8">
        <v>-2540</v>
      </c>
      <c r="N1211" s="8">
        <v>1162</v>
      </c>
    </row>
    <row r="1212" spans="1:14" x14ac:dyDescent="0.25">
      <c r="A1212" s="9">
        <v>43157</v>
      </c>
      <c r="B1212" s="10">
        <v>0.20833333333333334</v>
      </c>
      <c r="C1212" s="8">
        <v>71273</v>
      </c>
      <c r="D1212" s="8">
        <v>70100</v>
      </c>
      <c r="E1212" s="8">
        <v>70600</v>
      </c>
      <c r="F1212" s="8">
        <v>445</v>
      </c>
      <c r="G1212" s="8">
        <v>1818</v>
      </c>
      <c r="H1212" s="8">
        <v>4726</v>
      </c>
      <c r="I1212" s="8">
        <v>50707</v>
      </c>
      <c r="J1212" s="8">
        <v>7275</v>
      </c>
      <c r="K1212" s="8">
        <v>-1</v>
      </c>
      <c r="L1212" s="8">
        <v>7954</v>
      </c>
      <c r="M1212" s="8">
        <v>-2512</v>
      </c>
      <c r="N1212" s="8">
        <v>1160</v>
      </c>
    </row>
    <row r="1213" spans="1:14" x14ac:dyDescent="0.25">
      <c r="A1213" s="9">
        <v>43157</v>
      </c>
      <c r="B1213" s="10">
        <v>0.22916666666666666</v>
      </c>
      <c r="C1213" s="8">
        <v>73799</v>
      </c>
      <c r="D1213" s="8">
        <v>72300</v>
      </c>
      <c r="E1213" s="8">
        <v>72900</v>
      </c>
      <c r="F1213" s="8">
        <v>491</v>
      </c>
      <c r="G1213" s="8">
        <v>1968</v>
      </c>
      <c r="H1213" s="8">
        <v>4900</v>
      </c>
      <c r="I1213" s="8">
        <v>50777</v>
      </c>
      <c r="J1213" s="8">
        <v>7408</v>
      </c>
      <c r="K1213" s="8">
        <v>-1</v>
      </c>
      <c r="L1213" s="8">
        <v>8647</v>
      </c>
      <c r="M1213" s="8">
        <v>-2195</v>
      </c>
      <c r="N1213" s="8">
        <v>1159</v>
      </c>
    </row>
    <row r="1214" spans="1:14" x14ac:dyDescent="0.25">
      <c r="A1214" s="9">
        <v>43157</v>
      </c>
      <c r="B1214" s="10">
        <v>0.25</v>
      </c>
      <c r="C1214" s="8">
        <v>75805</v>
      </c>
      <c r="D1214" s="8">
        <v>74900</v>
      </c>
      <c r="E1214" s="8">
        <v>75000</v>
      </c>
      <c r="F1214" s="8">
        <v>686</v>
      </c>
      <c r="G1214" s="8">
        <v>2073</v>
      </c>
      <c r="H1214" s="8">
        <v>5185</v>
      </c>
      <c r="I1214" s="8">
        <v>50878</v>
      </c>
      <c r="J1214" s="8">
        <v>7491</v>
      </c>
      <c r="K1214" s="8">
        <v>-1</v>
      </c>
      <c r="L1214" s="8">
        <v>9021</v>
      </c>
      <c r="M1214" s="8">
        <v>-614</v>
      </c>
      <c r="N1214" s="8">
        <v>1154</v>
      </c>
    </row>
    <row r="1215" spans="1:14" x14ac:dyDescent="0.25">
      <c r="A1215" s="9">
        <v>43157</v>
      </c>
      <c r="B1215" s="10">
        <v>0.27083333333333331</v>
      </c>
      <c r="C1215" s="8">
        <v>79639</v>
      </c>
      <c r="D1215" s="8">
        <v>78900</v>
      </c>
      <c r="E1215" s="8">
        <v>78800</v>
      </c>
      <c r="F1215" s="8">
        <v>855</v>
      </c>
      <c r="G1215" s="8">
        <v>1939</v>
      </c>
      <c r="H1215" s="8">
        <v>6148</v>
      </c>
      <c r="I1215" s="8">
        <v>50802</v>
      </c>
      <c r="J1215" s="8">
        <v>7660</v>
      </c>
      <c r="K1215" s="8">
        <v>-1</v>
      </c>
      <c r="L1215" s="8">
        <v>8977</v>
      </c>
      <c r="M1215" s="8">
        <v>-418</v>
      </c>
      <c r="N1215" s="8">
        <v>1150</v>
      </c>
    </row>
    <row r="1216" spans="1:14" x14ac:dyDescent="0.25">
      <c r="A1216" s="9">
        <v>43157</v>
      </c>
      <c r="B1216" s="10">
        <v>0.29166666666666669</v>
      </c>
      <c r="C1216" s="8">
        <v>82707</v>
      </c>
      <c r="D1216" s="8">
        <v>82300</v>
      </c>
      <c r="E1216" s="8">
        <v>81900</v>
      </c>
      <c r="F1216" s="8">
        <v>983</v>
      </c>
      <c r="G1216" s="8">
        <v>2081</v>
      </c>
      <c r="H1216" s="8">
        <v>6982</v>
      </c>
      <c r="I1216" s="8">
        <v>50870</v>
      </c>
      <c r="J1216" s="8">
        <v>7826</v>
      </c>
      <c r="K1216" s="8">
        <v>-1</v>
      </c>
      <c r="L1216" s="8">
        <v>10201</v>
      </c>
      <c r="M1216" s="8">
        <v>-13</v>
      </c>
      <c r="N1216" s="8">
        <v>1145</v>
      </c>
    </row>
    <row r="1217" spans="1:14" x14ac:dyDescent="0.25">
      <c r="A1217" s="9">
        <v>43157</v>
      </c>
      <c r="B1217" s="10">
        <v>0.3125</v>
      </c>
      <c r="C1217" s="8">
        <v>84776</v>
      </c>
      <c r="D1217" s="8">
        <v>84000</v>
      </c>
      <c r="E1217" s="8">
        <v>83900</v>
      </c>
      <c r="F1217" s="8">
        <v>1022</v>
      </c>
      <c r="G1217" s="8">
        <v>1998</v>
      </c>
      <c r="H1217" s="8">
        <v>7444</v>
      </c>
      <c r="I1217" s="8">
        <v>50814</v>
      </c>
      <c r="J1217" s="8">
        <v>7914</v>
      </c>
      <c r="K1217" s="8">
        <v>-1</v>
      </c>
      <c r="L1217" s="8">
        <v>12969</v>
      </c>
      <c r="M1217" s="8">
        <v>-12</v>
      </c>
      <c r="N1217" s="8">
        <v>1156</v>
      </c>
    </row>
    <row r="1218" spans="1:14" x14ac:dyDescent="0.25">
      <c r="A1218" s="9">
        <v>43157</v>
      </c>
      <c r="B1218" s="10">
        <v>0.33333333333333331</v>
      </c>
      <c r="C1218" s="8">
        <v>85977</v>
      </c>
      <c r="D1218" s="8">
        <v>85200</v>
      </c>
      <c r="E1218" s="8">
        <v>85000</v>
      </c>
      <c r="F1218" s="8">
        <v>1046</v>
      </c>
      <c r="G1218" s="8">
        <v>1999</v>
      </c>
      <c r="H1218" s="8">
        <v>7782</v>
      </c>
      <c r="I1218" s="8">
        <v>50821</v>
      </c>
      <c r="J1218" s="8">
        <v>7874</v>
      </c>
      <c r="K1218" s="8">
        <v>97</v>
      </c>
      <c r="L1218" s="8">
        <v>13814</v>
      </c>
      <c r="M1218" s="8">
        <v>-12</v>
      </c>
      <c r="N1218" s="8">
        <v>1159</v>
      </c>
    </row>
    <row r="1219" spans="1:14" x14ac:dyDescent="0.25">
      <c r="A1219" s="9">
        <v>43157</v>
      </c>
      <c r="B1219" s="10">
        <v>0.35416666666666669</v>
      </c>
      <c r="C1219" s="8">
        <v>87226</v>
      </c>
      <c r="D1219" s="8">
        <v>86000</v>
      </c>
      <c r="E1219" s="8">
        <v>86200</v>
      </c>
      <c r="F1219" s="8">
        <v>1048</v>
      </c>
      <c r="G1219" s="8">
        <v>2173</v>
      </c>
      <c r="H1219" s="8">
        <v>7851</v>
      </c>
      <c r="I1219" s="8">
        <v>50821</v>
      </c>
      <c r="J1219" s="8">
        <v>7846</v>
      </c>
      <c r="K1219" s="8">
        <v>616</v>
      </c>
      <c r="L1219" s="8">
        <v>14478</v>
      </c>
      <c r="M1219" s="8">
        <v>-12</v>
      </c>
      <c r="N1219" s="8">
        <v>1145</v>
      </c>
    </row>
    <row r="1220" spans="1:14" x14ac:dyDescent="0.25">
      <c r="A1220" s="9">
        <v>43157</v>
      </c>
      <c r="B1220" s="10">
        <v>0.375</v>
      </c>
      <c r="C1220" s="8">
        <v>88118</v>
      </c>
      <c r="D1220" s="8">
        <v>86700</v>
      </c>
      <c r="E1220" s="8">
        <v>86800</v>
      </c>
      <c r="F1220" s="8">
        <v>1043</v>
      </c>
      <c r="G1220" s="8">
        <v>2170</v>
      </c>
      <c r="H1220" s="8">
        <v>8435</v>
      </c>
      <c r="I1220" s="8">
        <v>50878</v>
      </c>
      <c r="J1220" s="8">
        <v>8194</v>
      </c>
      <c r="K1220" s="8">
        <v>1427</v>
      </c>
      <c r="L1220" s="8">
        <v>14122</v>
      </c>
      <c r="M1220" s="8">
        <v>-13</v>
      </c>
      <c r="N1220" s="8">
        <v>1147</v>
      </c>
    </row>
    <row r="1221" spans="1:14" x14ac:dyDescent="0.25">
      <c r="A1221" s="9">
        <v>43157</v>
      </c>
      <c r="B1221" s="10">
        <v>0.39583333333333331</v>
      </c>
      <c r="C1221" s="8">
        <v>88285</v>
      </c>
      <c r="D1221" s="8">
        <v>87200</v>
      </c>
      <c r="E1221" s="8">
        <v>86900</v>
      </c>
      <c r="F1221" s="8">
        <v>1033</v>
      </c>
      <c r="G1221" s="8">
        <v>2161</v>
      </c>
      <c r="H1221" s="8">
        <v>8428</v>
      </c>
      <c r="I1221" s="8">
        <v>50857</v>
      </c>
      <c r="J1221" s="8">
        <v>8726</v>
      </c>
      <c r="K1221" s="8">
        <v>2287</v>
      </c>
      <c r="L1221" s="8">
        <v>13235</v>
      </c>
      <c r="M1221" s="8">
        <v>-12</v>
      </c>
      <c r="N1221" s="8">
        <v>1149</v>
      </c>
    </row>
    <row r="1222" spans="1:14" x14ac:dyDescent="0.25">
      <c r="A1222" s="9">
        <v>43157</v>
      </c>
      <c r="B1222" s="10">
        <v>0.41666666666666669</v>
      </c>
      <c r="C1222" s="8">
        <v>88166</v>
      </c>
      <c r="D1222" s="8">
        <v>86800</v>
      </c>
      <c r="E1222" s="8">
        <v>86400</v>
      </c>
      <c r="F1222" s="8">
        <v>791</v>
      </c>
      <c r="G1222" s="8">
        <v>1952</v>
      </c>
      <c r="H1222" s="8">
        <v>8440</v>
      </c>
      <c r="I1222" s="8">
        <v>50820</v>
      </c>
      <c r="J1222" s="8">
        <v>9032</v>
      </c>
      <c r="K1222" s="8">
        <v>3108</v>
      </c>
      <c r="L1222" s="8">
        <v>12266</v>
      </c>
      <c r="M1222" s="8">
        <v>-12</v>
      </c>
      <c r="N1222" s="8">
        <v>1149</v>
      </c>
    </row>
    <row r="1223" spans="1:14" x14ac:dyDescent="0.25">
      <c r="A1223" s="9">
        <v>43157</v>
      </c>
      <c r="B1223" s="10">
        <v>0.4375</v>
      </c>
      <c r="C1223" s="8">
        <v>87674</v>
      </c>
      <c r="D1223" s="8">
        <v>86400</v>
      </c>
      <c r="E1223" s="8">
        <v>85800</v>
      </c>
      <c r="F1223" s="8">
        <v>574</v>
      </c>
      <c r="G1223" s="8">
        <v>1829</v>
      </c>
      <c r="H1223" s="8">
        <v>8372</v>
      </c>
      <c r="I1223" s="8">
        <v>50820</v>
      </c>
      <c r="J1223" s="8">
        <v>9188</v>
      </c>
      <c r="K1223" s="8">
        <v>3823</v>
      </c>
      <c r="L1223" s="8">
        <v>12198</v>
      </c>
      <c r="M1223" s="8">
        <v>-12</v>
      </c>
      <c r="N1223" s="8">
        <v>1140</v>
      </c>
    </row>
    <row r="1224" spans="1:14" x14ac:dyDescent="0.25">
      <c r="A1224" s="9">
        <v>43157</v>
      </c>
      <c r="B1224" s="10">
        <v>0.45833333333333331</v>
      </c>
      <c r="C1224" s="8">
        <v>87355</v>
      </c>
      <c r="D1224" s="8">
        <v>86000</v>
      </c>
      <c r="E1224" s="8">
        <v>85500</v>
      </c>
      <c r="F1224" s="8">
        <v>575</v>
      </c>
      <c r="G1224" s="8">
        <v>1829</v>
      </c>
      <c r="H1224" s="8">
        <v>7980</v>
      </c>
      <c r="I1224" s="8">
        <v>50808</v>
      </c>
      <c r="J1224" s="8">
        <v>9238</v>
      </c>
      <c r="K1224" s="8">
        <v>4398</v>
      </c>
      <c r="L1224" s="8">
        <v>11553</v>
      </c>
      <c r="M1224" s="8">
        <v>-12</v>
      </c>
      <c r="N1224" s="8">
        <v>1143</v>
      </c>
    </row>
    <row r="1225" spans="1:14" x14ac:dyDescent="0.25">
      <c r="A1225" s="9">
        <v>43157</v>
      </c>
      <c r="B1225" s="10">
        <v>0.47916666666666669</v>
      </c>
      <c r="C1225" s="8">
        <v>87414</v>
      </c>
      <c r="D1225" s="8">
        <v>86200</v>
      </c>
      <c r="E1225" s="8">
        <v>85400</v>
      </c>
      <c r="F1225" s="8">
        <v>583</v>
      </c>
      <c r="G1225" s="8">
        <v>1847</v>
      </c>
      <c r="H1225" s="8">
        <v>8030</v>
      </c>
      <c r="I1225" s="8">
        <v>50806</v>
      </c>
      <c r="J1225" s="8">
        <v>9412</v>
      </c>
      <c r="K1225" s="8">
        <v>4807</v>
      </c>
      <c r="L1225" s="8">
        <v>11099</v>
      </c>
      <c r="M1225" s="8">
        <v>-12</v>
      </c>
      <c r="N1225" s="8">
        <v>1137</v>
      </c>
    </row>
    <row r="1226" spans="1:14" x14ac:dyDescent="0.25">
      <c r="A1226" s="9">
        <v>43157</v>
      </c>
      <c r="B1226" s="10">
        <v>0.5</v>
      </c>
      <c r="C1226" s="8">
        <v>87536</v>
      </c>
      <c r="D1226" s="8">
        <v>86400</v>
      </c>
      <c r="E1226" s="8">
        <v>85700</v>
      </c>
      <c r="F1226" s="8">
        <v>585</v>
      </c>
      <c r="G1226" s="8">
        <v>1835</v>
      </c>
      <c r="H1226" s="8">
        <v>7923</v>
      </c>
      <c r="I1226" s="8">
        <v>50796</v>
      </c>
      <c r="J1226" s="8">
        <v>9386</v>
      </c>
      <c r="K1226" s="8">
        <v>5067</v>
      </c>
      <c r="L1226" s="8">
        <v>11057</v>
      </c>
      <c r="M1226" s="8">
        <v>-12</v>
      </c>
      <c r="N1226" s="8">
        <v>1154</v>
      </c>
    </row>
    <row r="1227" spans="1:14" x14ac:dyDescent="0.25">
      <c r="A1227" s="9">
        <v>43157</v>
      </c>
      <c r="B1227" s="10">
        <v>0.52083333333333337</v>
      </c>
      <c r="C1227" s="8">
        <v>86885</v>
      </c>
      <c r="D1227" s="8">
        <v>85400</v>
      </c>
      <c r="E1227" s="8">
        <v>84600</v>
      </c>
      <c r="F1227" s="8">
        <v>576</v>
      </c>
      <c r="G1227" s="8">
        <v>1997</v>
      </c>
      <c r="H1227" s="8">
        <v>7926</v>
      </c>
      <c r="I1227" s="8">
        <v>50771</v>
      </c>
      <c r="J1227" s="8">
        <v>9320</v>
      </c>
      <c r="K1227" s="8">
        <v>5237</v>
      </c>
      <c r="L1227" s="8">
        <v>11640</v>
      </c>
      <c r="M1227" s="8">
        <v>-12</v>
      </c>
      <c r="N1227" s="8">
        <v>1200</v>
      </c>
    </row>
    <row r="1228" spans="1:14" x14ac:dyDescent="0.25">
      <c r="A1228" s="9">
        <v>43157</v>
      </c>
      <c r="B1228" s="10">
        <v>0.54166666666666663</v>
      </c>
      <c r="C1228" s="8">
        <v>86906</v>
      </c>
      <c r="D1228" s="8">
        <v>86700</v>
      </c>
      <c r="E1228" s="8">
        <v>85900</v>
      </c>
      <c r="F1228" s="8">
        <v>588</v>
      </c>
      <c r="G1228" s="8">
        <v>2227</v>
      </c>
      <c r="H1228" s="8">
        <v>7967</v>
      </c>
      <c r="I1228" s="8">
        <v>50775</v>
      </c>
      <c r="J1228" s="8">
        <v>9336</v>
      </c>
      <c r="K1228" s="8">
        <v>5315</v>
      </c>
      <c r="L1228" s="8">
        <v>11270</v>
      </c>
      <c r="M1228" s="8">
        <v>-12</v>
      </c>
      <c r="N1228" s="8">
        <v>1211</v>
      </c>
    </row>
    <row r="1229" spans="1:14" x14ac:dyDescent="0.25">
      <c r="A1229" s="9">
        <v>43157</v>
      </c>
      <c r="B1229" s="10">
        <v>0.5625</v>
      </c>
      <c r="C1229" s="8">
        <v>85901</v>
      </c>
      <c r="D1229" s="8">
        <v>84300</v>
      </c>
      <c r="E1229" s="8">
        <v>83600</v>
      </c>
      <c r="F1229" s="8">
        <v>590</v>
      </c>
      <c r="G1229" s="8">
        <v>2228</v>
      </c>
      <c r="H1229" s="8">
        <v>8003</v>
      </c>
      <c r="I1229" s="8">
        <v>50765</v>
      </c>
      <c r="J1229" s="8">
        <v>9362</v>
      </c>
      <c r="K1229" s="8">
        <v>5327</v>
      </c>
      <c r="L1229" s="8">
        <v>10963</v>
      </c>
      <c r="M1229" s="8">
        <v>-12</v>
      </c>
      <c r="N1229" s="8">
        <v>1205</v>
      </c>
    </row>
    <row r="1230" spans="1:14" x14ac:dyDescent="0.25">
      <c r="A1230" s="9">
        <v>43157</v>
      </c>
      <c r="B1230" s="10">
        <v>0.58333333333333337</v>
      </c>
      <c r="C1230" s="8">
        <v>85010</v>
      </c>
      <c r="D1230" s="8">
        <v>83600</v>
      </c>
      <c r="E1230" s="8">
        <v>82600</v>
      </c>
      <c r="F1230" s="8">
        <v>583</v>
      </c>
      <c r="G1230" s="8">
        <v>2161</v>
      </c>
      <c r="H1230" s="8">
        <v>7834</v>
      </c>
      <c r="I1230" s="8">
        <v>50756</v>
      </c>
      <c r="J1230" s="8">
        <v>9402</v>
      </c>
      <c r="K1230" s="8">
        <v>5158</v>
      </c>
      <c r="L1230" s="8">
        <v>10492</v>
      </c>
      <c r="M1230" s="8">
        <v>-12</v>
      </c>
      <c r="N1230" s="8">
        <v>1207</v>
      </c>
    </row>
    <row r="1231" spans="1:14" x14ac:dyDescent="0.25">
      <c r="A1231" s="9">
        <v>43157</v>
      </c>
      <c r="B1231" s="10">
        <v>0.60416666666666663</v>
      </c>
      <c r="C1231" s="8">
        <v>84136</v>
      </c>
      <c r="D1231" s="8">
        <v>83000</v>
      </c>
      <c r="E1231" s="8">
        <v>82700</v>
      </c>
      <c r="F1231" s="8">
        <v>589</v>
      </c>
      <c r="G1231" s="8">
        <v>2266</v>
      </c>
      <c r="H1231" s="8">
        <v>7988</v>
      </c>
      <c r="I1231" s="8">
        <v>50749</v>
      </c>
      <c r="J1231" s="8">
        <v>9537</v>
      </c>
      <c r="K1231" s="8">
        <v>4904</v>
      </c>
      <c r="L1231" s="8">
        <v>10859</v>
      </c>
      <c r="M1231" s="8">
        <v>-13</v>
      </c>
      <c r="N1231" s="8">
        <v>1217</v>
      </c>
    </row>
    <row r="1232" spans="1:14" x14ac:dyDescent="0.25">
      <c r="A1232" s="9">
        <v>43157</v>
      </c>
      <c r="B1232" s="10">
        <v>0.625</v>
      </c>
      <c r="C1232" s="8">
        <v>82407</v>
      </c>
      <c r="D1232" s="8">
        <v>80900</v>
      </c>
      <c r="E1232" s="8">
        <v>80900</v>
      </c>
      <c r="F1232" s="8">
        <v>585</v>
      </c>
      <c r="G1232" s="8">
        <v>2162</v>
      </c>
      <c r="H1232" s="8">
        <v>7697</v>
      </c>
      <c r="I1232" s="8">
        <v>50726</v>
      </c>
      <c r="J1232" s="8">
        <v>9704</v>
      </c>
      <c r="K1232" s="8">
        <v>4567</v>
      </c>
      <c r="L1232" s="8">
        <v>9960</v>
      </c>
      <c r="M1232" s="8">
        <v>-12</v>
      </c>
      <c r="N1232" s="8">
        <v>1208</v>
      </c>
    </row>
    <row r="1233" spans="1:14" x14ac:dyDescent="0.25">
      <c r="A1233" s="9">
        <v>43157</v>
      </c>
      <c r="B1233" s="10">
        <v>0.64583333333333337</v>
      </c>
      <c r="C1233" s="8">
        <v>81793</v>
      </c>
      <c r="D1233" s="8">
        <v>80100</v>
      </c>
      <c r="E1233" s="8">
        <v>80100</v>
      </c>
      <c r="F1233" s="8">
        <v>591</v>
      </c>
      <c r="G1233" s="8">
        <v>2272</v>
      </c>
      <c r="H1233" s="8">
        <v>7932</v>
      </c>
      <c r="I1233" s="8">
        <v>50717</v>
      </c>
      <c r="J1233" s="8">
        <v>9906</v>
      </c>
      <c r="K1233" s="8">
        <v>4106</v>
      </c>
      <c r="L1233" s="8">
        <v>10449</v>
      </c>
      <c r="M1233" s="8">
        <v>-12</v>
      </c>
      <c r="N1233" s="8">
        <v>1210</v>
      </c>
    </row>
    <row r="1234" spans="1:14" x14ac:dyDescent="0.25">
      <c r="A1234" s="9">
        <v>43157</v>
      </c>
      <c r="B1234" s="10">
        <v>0.66666666666666663</v>
      </c>
      <c r="C1234" s="8">
        <v>81196</v>
      </c>
      <c r="D1234" s="8">
        <v>79700</v>
      </c>
      <c r="E1234" s="8">
        <v>79700</v>
      </c>
      <c r="F1234" s="8">
        <v>585</v>
      </c>
      <c r="G1234" s="8">
        <v>2206</v>
      </c>
      <c r="H1234" s="8">
        <v>7988</v>
      </c>
      <c r="I1234" s="8">
        <v>50727</v>
      </c>
      <c r="J1234" s="8">
        <v>10036</v>
      </c>
      <c r="K1234" s="8">
        <v>3536</v>
      </c>
      <c r="L1234" s="8">
        <v>10022</v>
      </c>
      <c r="M1234" s="8">
        <v>-30</v>
      </c>
      <c r="N1234" s="8">
        <v>1208</v>
      </c>
    </row>
    <row r="1235" spans="1:14" x14ac:dyDescent="0.25">
      <c r="A1235" s="9">
        <v>43157</v>
      </c>
      <c r="B1235" s="10">
        <v>0.6875</v>
      </c>
      <c r="C1235" s="8">
        <v>80796</v>
      </c>
      <c r="D1235" s="8">
        <v>79000</v>
      </c>
      <c r="E1235" s="8">
        <v>79000</v>
      </c>
      <c r="F1235" s="8">
        <v>592</v>
      </c>
      <c r="G1235" s="8">
        <v>2231</v>
      </c>
      <c r="H1235" s="8">
        <v>8162</v>
      </c>
      <c r="I1235" s="8">
        <v>50856</v>
      </c>
      <c r="J1235" s="8">
        <v>10106</v>
      </c>
      <c r="K1235" s="8">
        <v>2861</v>
      </c>
      <c r="L1235" s="8">
        <v>10499</v>
      </c>
      <c r="M1235" s="8">
        <v>-35</v>
      </c>
      <c r="N1235" s="8">
        <v>1181</v>
      </c>
    </row>
    <row r="1236" spans="1:14" x14ac:dyDescent="0.25">
      <c r="A1236" s="9">
        <v>43157</v>
      </c>
      <c r="B1236" s="10">
        <v>0.70833333333333337</v>
      </c>
      <c r="C1236" s="8">
        <v>80784</v>
      </c>
      <c r="D1236" s="8">
        <v>78800</v>
      </c>
      <c r="E1236" s="8">
        <v>78800</v>
      </c>
      <c r="F1236" s="8">
        <v>585</v>
      </c>
      <c r="G1236" s="8">
        <v>2256</v>
      </c>
      <c r="H1236" s="8">
        <v>8303</v>
      </c>
      <c r="I1236" s="8">
        <v>50832</v>
      </c>
      <c r="J1236" s="8">
        <v>10040</v>
      </c>
      <c r="K1236" s="8">
        <v>2087</v>
      </c>
      <c r="L1236" s="8">
        <v>10366</v>
      </c>
      <c r="M1236" s="8">
        <v>-41</v>
      </c>
      <c r="N1236" s="8">
        <v>1155</v>
      </c>
    </row>
    <row r="1237" spans="1:14" x14ac:dyDescent="0.25">
      <c r="A1237" s="9">
        <v>43157</v>
      </c>
      <c r="B1237" s="10">
        <v>0.72916666666666663</v>
      </c>
      <c r="C1237" s="8">
        <v>81247</v>
      </c>
      <c r="D1237" s="8">
        <v>79300</v>
      </c>
      <c r="E1237" s="8">
        <v>79400</v>
      </c>
      <c r="F1237" s="8">
        <v>589</v>
      </c>
      <c r="G1237" s="8">
        <v>2094</v>
      </c>
      <c r="H1237" s="8">
        <v>8237</v>
      </c>
      <c r="I1237" s="8">
        <v>50822</v>
      </c>
      <c r="J1237" s="8">
        <v>9784</v>
      </c>
      <c r="K1237" s="8">
        <v>1259</v>
      </c>
      <c r="L1237" s="8">
        <v>9933</v>
      </c>
      <c r="M1237" s="8">
        <v>-49</v>
      </c>
      <c r="N1237" s="8">
        <v>1136</v>
      </c>
    </row>
    <row r="1238" spans="1:14" x14ac:dyDescent="0.25">
      <c r="A1238" s="9">
        <v>43157</v>
      </c>
      <c r="B1238" s="10">
        <v>0.75</v>
      </c>
      <c r="C1238" s="8">
        <v>82889</v>
      </c>
      <c r="D1238" s="8">
        <v>81100</v>
      </c>
      <c r="E1238" s="8">
        <v>81300</v>
      </c>
      <c r="F1238" s="8">
        <v>595</v>
      </c>
      <c r="G1238" s="8">
        <v>2252</v>
      </c>
      <c r="H1238" s="8">
        <v>8462</v>
      </c>
      <c r="I1238" s="8">
        <v>51591</v>
      </c>
      <c r="J1238" s="8">
        <v>9395</v>
      </c>
      <c r="K1238" s="8">
        <v>509</v>
      </c>
      <c r="L1238" s="8">
        <v>11027</v>
      </c>
      <c r="M1238" s="8">
        <v>-49</v>
      </c>
      <c r="N1238" s="8">
        <v>1077</v>
      </c>
    </row>
    <row r="1239" spans="1:14" x14ac:dyDescent="0.25">
      <c r="A1239" s="9">
        <v>43157</v>
      </c>
      <c r="B1239" s="10">
        <v>0.77083333333333337</v>
      </c>
      <c r="C1239" s="8">
        <v>85945</v>
      </c>
      <c r="D1239" s="8">
        <v>84600</v>
      </c>
      <c r="E1239" s="8">
        <v>84800</v>
      </c>
      <c r="F1239" s="8">
        <v>613</v>
      </c>
      <c r="G1239" s="8">
        <v>2112</v>
      </c>
      <c r="H1239" s="8">
        <v>8706</v>
      </c>
      <c r="I1239" s="8">
        <v>51573</v>
      </c>
      <c r="J1239" s="8">
        <v>8887</v>
      </c>
      <c r="K1239" s="8">
        <v>71</v>
      </c>
      <c r="L1239" s="8">
        <v>11141</v>
      </c>
      <c r="M1239" s="8">
        <v>-12</v>
      </c>
      <c r="N1239" s="8">
        <v>1080</v>
      </c>
    </row>
    <row r="1240" spans="1:14" x14ac:dyDescent="0.25">
      <c r="A1240" s="9">
        <v>43157</v>
      </c>
      <c r="B1240" s="10">
        <v>0.79166666666666663</v>
      </c>
      <c r="C1240" s="8">
        <v>91018</v>
      </c>
      <c r="D1240" s="8">
        <v>90000</v>
      </c>
      <c r="E1240" s="8">
        <v>90300</v>
      </c>
      <c r="F1240" s="8">
        <v>881</v>
      </c>
      <c r="G1240" s="8">
        <v>2018</v>
      </c>
      <c r="H1240" s="8">
        <v>9163</v>
      </c>
      <c r="I1240" s="8">
        <v>51718</v>
      </c>
      <c r="J1240" s="8">
        <v>8146</v>
      </c>
      <c r="K1240" s="8">
        <v>-2</v>
      </c>
      <c r="L1240" s="8">
        <v>16349</v>
      </c>
      <c r="M1240" s="8">
        <v>-12</v>
      </c>
      <c r="N1240" s="8">
        <v>1085</v>
      </c>
    </row>
    <row r="1241" spans="1:14" x14ac:dyDescent="0.25">
      <c r="A1241" s="9">
        <v>43157</v>
      </c>
      <c r="B1241" s="10">
        <v>0.8125</v>
      </c>
      <c r="C1241" s="8">
        <v>92260</v>
      </c>
      <c r="D1241" s="8">
        <v>90100</v>
      </c>
      <c r="E1241" s="8">
        <v>90500</v>
      </c>
      <c r="F1241" s="8">
        <v>1286</v>
      </c>
      <c r="G1241" s="8">
        <v>2042</v>
      </c>
      <c r="H1241" s="8">
        <v>9282</v>
      </c>
      <c r="I1241" s="8">
        <v>51738</v>
      </c>
      <c r="J1241" s="8">
        <v>7562</v>
      </c>
      <c r="K1241" s="8">
        <v>-1</v>
      </c>
      <c r="L1241" s="8">
        <v>17125</v>
      </c>
      <c r="M1241" s="8">
        <v>-12</v>
      </c>
      <c r="N1241" s="8">
        <v>1087</v>
      </c>
    </row>
    <row r="1242" spans="1:14" x14ac:dyDescent="0.25">
      <c r="A1242" s="9">
        <v>43157</v>
      </c>
      <c r="B1242" s="10">
        <v>0.83333333333333337</v>
      </c>
      <c r="C1242" s="8">
        <v>90760</v>
      </c>
      <c r="D1242" s="8">
        <v>88400</v>
      </c>
      <c r="E1242" s="8">
        <v>89000</v>
      </c>
      <c r="F1242" s="8">
        <v>1732</v>
      </c>
      <c r="G1242" s="8">
        <v>1907</v>
      </c>
      <c r="H1242" s="8">
        <v>9211</v>
      </c>
      <c r="I1242" s="8">
        <v>51760</v>
      </c>
      <c r="J1242" s="8">
        <v>7331</v>
      </c>
      <c r="K1242" s="8">
        <v>-1</v>
      </c>
      <c r="L1242" s="8">
        <v>16043</v>
      </c>
      <c r="M1242" s="8">
        <v>-14</v>
      </c>
      <c r="N1242" s="8">
        <v>1088</v>
      </c>
    </row>
    <row r="1243" spans="1:14" x14ac:dyDescent="0.25">
      <c r="A1243" s="9">
        <v>43157</v>
      </c>
      <c r="B1243" s="10">
        <v>0.85416666666666663</v>
      </c>
      <c r="C1243" s="8">
        <v>88646</v>
      </c>
      <c r="D1243" s="8">
        <v>85900</v>
      </c>
      <c r="E1243" s="8">
        <v>86600</v>
      </c>
      <c r="F1243" s="8">
        <v>1637</v>
      </c>
      <c r="G1243" s="8">
        <v>1906</v>
      </c>
      <c r="H1243" s="8">
        <v>8970</v>
      </c>
      <c r="I1243" s="8">
        <v>51755</v>
      </c>
      <c r="J1243" s="8">
        <v>7076</v>
      </c>
      <c r="K1243" s="8">
        <v>-1</v>
      </c>
      <c r="L1243" s="8">
        <v>15612</v>
      </c>
      <c r="M1243" s="8">
        <v>-12</v>
      </c>
      <c r="N1243" s="8">
        <v>1081</v>
      </c>
    </row>
    <row r="1244" spans="1:14" x14ac:dyDescent="0.25">
      <c r="A1244" s="9">
        <v>43157</v>
      </c>
      <c r="B1244" s="10">
        <v>0.875</v>
      </c>
      <c r="C1244" s="8">
        <v>86547</v>
      </c>
      <c r="D1244" s="8">
        <v>83800</v>
      </c>
      <c r="E1244" s="8">
        <v>84500</v>
      </c>
      <c r="F1244" s="8">
        <v>1014</v>
      </c>
      <c r="G1244" s="8">
        <v>2021</v>
      </c>
      <c r="H1244" s="8">
        <v>8974</v>
      </c>
      <c r="I1244" s="8">
        <v>51773</v>
      </c>
      <c r="J1244" s="8">
        <v>7040</v>
      </c>
      <c r="K1244" s="8">
        <v>-1</v>
      </c>
      <c r="L1244" s="8">
        <v>14311</v>
      </c>
      <c r="M1244" s="8">
        <v>-13</v>
      </c>
      <c r="N1244" s="8">
        <v>1085</v>
      </c>
    </row>
    <row r="1245" spans="1:14" x14ac:dyDescent="0.25">
      <c r="A1245" s="9">
        <v>43157</v>
      </c>
      <c r="B1245" s="10">
        <v>0.89583333333333337</v>
      </c>
      <c r="C1245" s="8">
        <v>84633</v>
      </c>
      <c r="D1245" s="8">
        <v>81600</v>
      </c>
      <c r="E1245" s="8">
        <v>82400</v>
      </c>
      <c r="F1245" s="8">
        <v>790</v>
      </c>
      <c r="G1245" s="8">
        <v>1935</v>
      </c>
      <c r="H1245" s="8">
        <v>8970</v>
      </c>
      <c r="I1245" s="8">
        <v>51773</v>
      </c>
      <c r="J1245" s="8">
        <v>6950</v>
      </c>
      <c r="K1245" s="8">
        <v>-1</v>
      </c>
      <c r="L1245" s="8">
        <v>12368</v>
      </c>
      <c r="M1245" s="8">
        <v>-12</v>
      </c>
      <c r="N1245" s="8">
        <v>1077</v>
      </c>
    </row>
    <row r="1246" spans="1:14" x14ac:dyDescent="0.25">
      <c r="A1246" s="9">
        <v>43157</v>
      </c>
      <c r="B1246" s="10">
        <v>0.91666666666666663</v>
      </c>
      <c r="C1246" s="8">
        <v>83134</v>
      </c>
      <c r="D1246" s="8">
        <v>80200</v>
      </c>
      <c r="E1246" s="8">
        <v>81100</v>
      </c>
      <c r="F1246" s="8">
        <v>569</v>
      </c>
      <c r="G1246" s="8">
        <v>1973</v>
      </c>
      <c r="H1246" s="8">
        <v>8940</v>
      </c>
      <c r="I1246" s="8">
        <v>51792</v>
      </c>
      <c r="J1246" s="8">
        <v>6866</v>
      </c>
      <c r="K1246" s="8">
        <v>-1</v>
      </c>
      <c r="L1246" s="8">
        <v>11213</v>
      </c>
      <c r="M1246" s="8">
        <v>-12</v>
      </c>
      <c r="N1246" s="8">
        <v>1062</v>
      </c>
    </row>
    <row r="1247" spans="1:14" x14ac:dyDescent="0.25">
      <c r="A1247" s="9">
        <v>43157</v>
      </c>
      <c r="B1247" s="10">
        <v>0.9375</v>
      </c>
      <c r="C1247" s="8">
        <v>83613</v>
      </c>
      <c r="D1247" s="8">
        <v>81000</v>
      </c>
      <c r="E1247" s="8">
        <v>81900</v>
      </c>
      <c r="F1247" s="8">
        <v>569</v>
      </c>
      <c r="G1247" s="8">
        <v>2061</v>
      </c>
      <c r="H1247" s="8">
        <v>8849</v>
      </c>
      <c r="I1247" s="8">
        <v>51785</v>
      </c>
      <c r="J1247" s="8">
        <v>6590</v>
      </c>
      <c r="K1247" s="8">
        <v>-1</v>
      </c>
      <c r="L1247" s="8">
        <v>11056</v>
      </c>
      <c r="M1247" s="8">
        <v>-12</v>
      </c>
      <c r="N1247" s="8">
        <v>1054</v>
      </c>
    </row>
    <row r="1248" spans="1:14" x14ac:dyDescent="0.25">
      <c r="A1248" s="9">
        <v>43157</v>
      </c>
      <c r="B1248" s="10">
        <v>0.95833333333333337</v>
      </c>
      <c r="C1248" s="8">
        <v>86311</v>
      </c>
      <c r="D1248" s="8">
        <v>84000</v>
      </c>
      <c r="E1248" s="8">
        <v>85000</v>
      </c>
      <c r="F1248" s="8">
        <v>570</v>
      </c>
      <c r="G1248" s="8">
        <v>2133</v>
      </c>
      <c r="H1248" s="8">
        <v>8912</v>
      </c>
      <c r="I1248" s="8">
        <v>51799</v>
      </c>
      <c r="J1248" s="8">
        <v>6293</v>
      </c>
      <c r="K1248" s="8">
        <v>-1</v>
      </c>
      <c r="L1248" s="8">
        <v>13221</v>
      </c>
      <c r="M1248" s="8">
        <v>-12</v>
      </c>
      <c r="N1248" s="8">
        <v>1052</v>
      </c>
    </row>
    <row r="1249" spans="1:14" x14ac:dyDescent="0.25">
      <c r="A1249" s="9">
        <v>43157</v>
      </c>
      <c r="B1249" s="10">
        <v>0.97916666666666663</v>
      </c>
      <c r="C1249" s="8">
        <v>85365</v>
      </c>
      <c r="D1249" s="8">
        <v>83600</v>
      </c>
      <c r="E1249" s="8">
        <v>84600</v>
      </c>
      <c r="F1249" s="8">
        <v>569</v>
      </c>
      <c r="G1249" s="8">
        <v>2080</v>
      </c>
      <c r="H1249" s="8">
        <v>8944</v>
      </c>
      <c r="I1249" s="8">
        <v>51802</v>
      </c>
      <c r="J1249" s="8">
        <v>6070</v>
      </c>
      <c r="K1249" s="8">
        <v>-1</v>
      </c>
      <c r="L1249" s="8">
        <v>12034</v>
      </c>
      <c r="M1249" s="8">
        <v>-12</v>
      </c>
      <c r="N1249" s="8">
        <v>1049</v>
      </c>
    </row>
    <row r="1250" spans="1:14" x14ac:dyDescent="0.25">
      <c r="A1250" s="9">
        <v>43158</v>
      </c>
      <c r="B1250" s="10">
        <v>0</v>
      </c>
      <c r="C1250" s="8">
        <v>85650</v>
      </c>
      <c r="D1250" s="8">
        <v>83500</v>
      </c>
      <c r="E1250" s="8">
        <v>84000</v>
      </c>
      <c r="F1250" s="8">
        <v>568</v>
      </c>
      <c r="G1250" s="8">
        <v>2097</v>
      </c>
      <c r="H1250" s="8">
        <v>8823</v>
      </c>
      <c r="I1250" s="8">
        <v>51796</v>
      </c>
      <c r="J1250" s="8">
        <v>5888</v>
      </c>
      <c r="K1250" s="8">
        <v>-1</v>
      </c>
      <c r="L1250" s="8">
        <v>12335</v>
      </c>
      <c r="M1250" s="8">
        <v>-12</v>
      </c>
      <c r="N1250" s="8">
        <v>1043</v>
      </c>
    </row>
    <row r="1251" spans="1:14" x14ac:dyDescent="0.25">
      <c r="A1251" s="9">
        <v>43158</v>
      </c>
      <c r="B1251" s="10">
        <v>2.0833333333333332E-2</v>
      </c>
      <c r="C1251" s="8">
        <v>84145</v>
      </c>
      <c r="D1251" s="8">
        <v>81700</v>
      </c>
      <c r="E1251" s="8">
        <v>82600</v>
      </c>
      <c r="F1251" s="8">
        <v>569</v>
      </c>
      <c r="G1251" s="8">
        <v>2137</v>
      </c>
      <c r="H1251" s="8">
        <v>8724</v>
      </c>
      <c r="I1251" s="8">
        <v>51799</v>
      </c>
      <c r="J1251" s="8">
        <v>5593</v>
      </c>
      <c r="K1251" s="8">
        <v>-1</v>
      </c>
      <c r="L1251" s="8">
        <v>12613</v>
      </c>
      <c r="M1251" s="8">
        <v>-12</v>
      </c>
      <c r="N1251" s="8">
        <v>1038</v>
      </c>
    </row>
    <row r="1252" spans="1:14" x14ac:dyDescent="0.25">
      <c r="A1252" s="9">
        <v>43158</v>
      </c>
      <c r="B1252" s="10">
        <v>4.1666666666666664E-2</v>
      </c>
      <c r="C1252" s="8">
        <v>81748</v>
      </c>
      <c r="D1252" s="8">
        <v>79900</v>
      </c>
      <c r="E1252" s="8">
        <v>80300</v>
      </c>
      <c r="F1252" s="8">
        <v>570</v>
      </c>
      <c r="G1252" s="8">
        <v>2106</v>
      </c>
      <c r="H1252" s="8">
        <v>8614</v>
      </c>
      <c r="I1252" s="8">
        <v>51791</v>
      </c>
      <c r="J1252" s="8">
        <v>5421</v>
      </c>
      <c r="K1252" s="8">
        <v>-1</v>
      </c>
      <c r="L1252" s="8">
        <v>11184</v>
      </c>
      <c r="M1252" s="8">
        <v>-12</v>
      </c>
      <c r="N1252" s="8">
        <v>1039</v>
      </c>
    </row>
    <row r="1253" spans="1:14" x14ac:dyDescent="0.25">
      <c r="A1253" s="9">
        <v>43158</v>
      </c>
      <c r="B1253" s="10">
        <v>6.25E-2</v>
      </c>
      <c r="C1253" s="8">
        <v>82563</v>
      </c>
      <c r="D1253" s="8">
        <v>81200</v>
      </c>
      <c r="E1253" s="8">
        <v>82100</v>
      </c>
      <c r="F1253" s="8">
        <v>565</v>
      </c>
      <c r="G1253" s="8">
        <v>2169</v>
      </c>
      <c r="H1253" s="8">
        <v>8894</v>
      </c>
      <c r="I1253" s="8">
        <v>51779</v>
      </c>
      <c r="J1253" s="8">
        <v>5176</v>
      </c>
      <c r="K1253" s="8">
        <v>-1</v>
      </c>
      <c r="L1253" s="8">
        <v>11771</v>
      </c>
      <c r="M1253" s="8">
        <v>-23</v>
      </c>
      <c r="N1253" s="8">
        <v>1040</v>
      </c>
    </row>
    <row r="1254" spans="1:14" x14ac:dyDescent="0.25">
      <c r="A1254" s="9">
        <v>43158</v>
      </c>
      <c r="B1254" s="10">
        <v>8.3333333333333329E-2</v>
      </c>
      <c r="C1254" s="8">
        <v>82160</v>
      </c>
      <c r="D1254" s="8">
        <v>80900</v>
      </c>
      <c r="E1254" s="8">
        <v>81900</v>
      </c>
      <c r="F1254" s="8">
        <v>566</v>
      </c>
      <c r="G1254" s="8">
        <v>2135</v>
      </c>
      <c r="H1254" s="8">
        <v>8767</v>
      </c>
      <c r="I1254" s="8">
        <v>51779</v>
      </c>
      <c r="J1254" s="8">
        <v>4926</v>
      </c>
      <c r="K1254" s="8">
        <v>-1</v>
      </c>
      <c r="L1254" s="8">
        <v>11883</v>
      </c>
      <c r="M1254" s="8">
        <v>-22</v>
      </c>
      <c r="N1254" s="8">
        <v>1047</v>
      </c>
    </row>
    <row r="1255" spans="1:14" x14ac:dyDescent="0.25">
      <c r="A1255" s="9">
        <v>43158</v>
      </c>
      <c r="B1255" s="10">
        <v>0.10416666666666667</v>
      </c>
      <c r="C1255" s="8">
        <v>81855</v>
      </c>
      <c r="D1255" s="8">
        <v>79600</v>
      </c>
      <c r="E1255" s="8">
        <v>80600</v>
      </c>
      <c r="F1255" s="8">
        <v>566</v>
      </c>
      <c r="G1255" s="8">
        <v>2184</v>
      </c>
      <c r="H1255" s="8">
        <v>8877</v>
      </c>
      <c r="I1255" s="8">
        <v>51781</v>
      </c>
      <c r="J1255" s="8">
        <v>4789</v>
      </c>
      <c r="K1255" s="8">
        <v>-1</v>
      </c>
      <c r="L1255" s="8">
        <v>11375</v>
      </c>
      <c r="M1255" s="8">
        <v>-22</v>
      </c>
      <c r="N1255" s="8">
        <v>1047</v>
      </c>
    </row>
    <row r="1256" spans="1:14" x14ac:dyDescent="0.25">
      <c r="A1256" s="9">
        <v>43158</v>
      </c>
      <c r="B1256" s="10">
        <v>0.125</v>
      </c>
      <c r="C1256" s="8">
        <v>80324</v>
      </c>
      <c r="D1256" s="8">
        <v>78100</v>
      </c>
      <c r="E1256" s="8">
        <v>79200</v>
      </c>
      <c r="F1256" s="8">
        <v>566</v>
      </c>
      <c r="G1256" s="8">
        <v>2157</v>
      </c>
      <c r="H1256" s="8">
        <v>8747</v>
      </c>
      <c r="I1256" s="8">
        <v>51784</v>
      </c>
      <c r="J1256" s="8">
        <v>4586</v>
      </c>
      <c r="K1256" s="8">
        <v>-1</v>
      </c>
      <c r="L1256" s="8">
        <v>10491</v>
      </c>
      <c r="M1256" s="8">
        <v>-22</v>
      </c>
      <c r="N1256" s="8">
        <v>1057</v>
      </c>
    </row>
    <row r="1257" spans="1:14" x14ac:dyDescent="0.25">
      <c r="A1257" s="9">
        <v>43158</v>
      </c>
      <c r="B1257" s="10">
        <v>0.14583333333333334</v>
      </c>
      <c r="C1257" s="8">
        <v>79297</v>
      </c>
      <c r="D1257" s="8">
        <v>77200</v>
      </c>
      <c r="E1257" s="8">
        <v>78100</v>
      </c>
      <c r="F1257" s="8">
        <v>565</v>
      </c>
      <c r="G1257" s="8">
        <v>2165</v>
      </c>
      <c r="H1257" s="8">
        <v>8690</v>
      </c>
      <c r="I1257" s="8">
        <v>51790</v>
      </c>
      <c r="J1257" s="8">
        <v>4509</v>
      </c>
      <c r="K1257" s="8">
        <v>-1</v>
      </c>
      <c r="L1257" s="8">
        <v>9823</v>
      </c>
      <c r="M1257" s="8">
        <v>-22</v>
      </c>
      <c r="N1257" s="8">
        <v>1059</v>
      </c>
    </row>
    <row r="1258" spans="1:14" x14ac:dyDescent="0.25">
      <c r="A1258" s="9">
        <v>43158</v>
      </c>
      <c r="B1258" s="10">
        <v>0.16666666666666666</v>
      </c>
      <c r="C1258" s="8">
        <v>78616</v>
      </c>
      <c r="D1258" s="8">
        <v>76500</v>
      </c>
      <c r="E1258" s="8">
        <v>77500</v>
      </c>
      <c r="F1258" s="8">
        <v>566</v>
      </c>
      <c r="G1258" s="8">
        <v>2112</v>
      </c>
      <c r="H1258" s="8">
        <v>8708</v>
      </c>
      <c r="I1258" s="8">
        <v>51783</v>
      </c>
      <c r="J1258" s="8">
        <v>4490</v>
      </c>
      <c r="K1258" s="8">
        <v>-1</v>
      </c>
      <c r="L1258" s="8">
        <v>9588</v>
      </c>
      <c r="M1258" s="8">
        <v>-550</v>
      </c>
      <c r="N1258" s="8">
        <v>1059</v>
      </c>
    </row>
    <row r="1259" spans="1:14" x14ac:dyDescent="0.25">
      <c r="A1259" s="9">
        <v>43158</v>
      </c>
      <c r="B1259" s="10">
        <v>0.1875</v>
      </c>
      <c r="C1259" s="8">
        <v>78140</v>
      </c>
      <c r="D1259" s="8">
        <v>76500</v>
      </c>
      <c r="E1259" s="8">
        <v>77100</v>
      </c>
      <c r="F1259" s="8">
        <v>565</v>
      </c>
      <c r="G1259" s="8">
        <v>2092</v>
      </c>
      <c r="H1259" s="8">
        <v>8652</v>
      </c>
      <c r="I1259" s="8">
        <v>51492</v>
      </c>
      <c r="J1259" s="8">
        <v>4307</v>
      </c>
      <c r="K1259" s="8">
        <v>-1</v>
      </c>
      <c r="L1259" s="8">
        <v>9245</v>
      </c>
      <c r="M1259" s="8">
        <v>-754</v>
      </c>
      <c r="N1259" s="8">
        <v>1058</v>
      </c>
    </row>
    <row r="1260" spans="1:14" x14ac:dyDescent="0.25">
      <c r="A1260" s="9">
        <v>43158</v>
      </c>
      <c r="B1260" s="10">
        <v>0.20833333333333334</v>
      </c>
      <c r="C1260" s="8">
        <v>78554</v>
      </c>
      <c r="D1260" s="8">
        <v>77100</v>
      </c>
      <c r="E1260" s="8">
        <v>78200</v>
      </c>
      <c r="F1260" s="8">
        <v>645</v>
      </c>
      <c r="G1260" s="8">
        <v>2106</v>
      </c>
      <c r="H1260" s="8">
        <v>8683</v>
      </c>
      <c r="I1260" s="8">
        <v>51488</v>
      </c>
      <c r="J1260" s="8">
        <v>4195</v>
      </c>
      <c r="K1260" s="8">
        <v>-1</v>
      </c>
      <c r="L1260" s="8">
        <v>9326</v>
      </c>
      <c r="M1260" s="8">
        <v>-770</v>
      </c>
      <c r="N1260" s="8">
        <v>1053</v>
      </c>
    </row>
    <row r="1261" spans="1:14" x14ac:dyDescent="0.25">
      <c r="A1261" s="9">
        <v>43158</v>
      </c>
      <c r="B1261" s="10">
        <v>0.22916666666666666</v>
      </c>
      <c r="C1261" s="8">
        <v>80490</v>
      </c>
      <c r="D1261" s="8">
        <v>79100</v>
      </c>
      <c r="E1261" s="8">
        <v>80000</v>
      </c>
      <c r="F1261" s="8">
        <v>926</v>
      </c>
      <c r="G1261" s="8">
        <v>2086</v>
      </c>
      <c r="H1261" s="8">
        <v>8569</v>
      </c>
      <c r="I1261" s="8">
        <v>51489</v>
      </c>
      <c r="J1261" s="8">
        <v>4030</v>
      </c>
      <c r="K1261" s="8">
        <v>-1</v>
      </c>
      <c r="L1261" s="8">
        <v>9551</v>
      </c>
      <c r="M1261" s="8">
        <v>-390</v>
      </c>
      <c r="N1261" s="8">
        <v>1056</v>
      </c>
    </row>
    <row r="1262" spans="1:14" x14ac:dyDescent="0.25">
      <c r="A1262" s="9">
        <v>43158</v>
      </c>
      <c r="B1262" s="10">
        <v>0.25</v>
      </c>
      <c r="C1262" s="8">
        <v>82755</v>
      </c>
      <c r="D1262" s="8">
        <v>81100</v>
      </c>
      <c r="E1262" s="8">
        <v>82100</v>
      </c>
      <c r="F1262" s="8">
        <v>1046</v>
      </c>
      <c r="G1262" s="8">
        <v>2145</v>
      </c>
      <c r="H1262" s="8">
        <v>8679</v>
      </c>
      <c r="I1262" s="8">
        <v>51775</v>
      </c>
      <c r="J1262" s="8">
        <v>3966</v>
      </c>
      <c r="K1262" s="8">
        <v>-1</v>
      </c>
      <c r="L1262" s="8">
        <v>10469</v>
      </c>
      <c r="M1262" s="8">
        <v>-50</v>
      </c>
      <c r="N1262" s="8">
        <v>1048</v>
      </c>
    </row>
    <row r="1263" spans="1:14" x14ac:dyDescent="0.25">
      <c r="A1263" s="9">
        <v>43158</v>
      </c>
      <c r="B1263" s="10">
        <v>0.27083333333333331</v>
      </c>
      <c r="C1263" s="8">
        <v>86185</v>
      </c>
      <c r="D1263" s="8">
        <v>84500</v>
      </c>
      <c r="E1263" s="8">
        <v>85400</v>
      </c>
      <c r="F1263" s="8">
        <v>1177</v>
      </c>
      <c r="G1263" s="8">
        <v>2097</v>
      </c>
      <c r="H1263" s="8">
        <v>8892</v>
      </c>
      <c r="I1263" s="8">
        <v>51756</v>
      </c>
      <c r="J1263" s="8">
        <v>3997</v>
      </c>
      <c r="K1263" s="8">
        <v>-1</v>
      </c>
      <c r="L1263" s="8">
        <v>11102</v>
      </c>
      <c r="M1263" s="8">
        <v>-53</v>
      </c>
      <c r="N1263" s="8">
        <v>1041</v>
      </c>
    </row>
    <row r="1264" spans="1:14" x14ac:dyDescent="0.25">
      <c r="A1264" s="9">
        <v>43158</v>
      </c>
      <c r="B1264" s="10">
        <v>0.29166666666666669</v>
      </c>
      <c r="C1264" s="8">
        <v>88540</v>
      </c>
      <c r="D1264" s="8">
        <v>87800</v>
      </c>
      <c r="E1264" s="8">
        <v>87900</v>
      </c>
      <c r="F1264" s="8">
        <v>1701</v>
      </c>
      <c r="G1264" s="8">
        <v>2138</v>
      </c>
      <c r="H1264" s="8">
        <v>8887</v>
      </c>
      <c r="I1264" s="8">
        <v>51763</v>
      </c>
      <c r="J1264" s="8">
        <v>3918</v>
      </c>
      <c r="K1264" s="8">
        <v>-1</v>
      </c>
      <c r="L1264" s="8">
        <v>13277</v>
      </c>
      <c r="M1264" s="8">
        <v>-18</v>
      </c>
      <c r="N1264" s="8">
        <v>1040</v>
      </c>
    </row>
    <row r="1265" spans="1:14" x14ac:dyDescent="0.25">
      <c r="A1265" s="9">
        <v>43158</v>
      </c>
      <c r="B1265" s="10">
        <v>0.3125</v>
      </c>
      <c r="C1265" s="8">
        <v>89997</v>
      </c>
      <c r="D1265" s="8">
        <v>90300</v>
      </c>
      <c r="E1265" s="8">
        <v>89300</v>
      </c>
      <c r="F1265" s="8">
        <v>2040</v>
      </c>
      <c r="G1265" s="8">
        <v>2140</v>
      </c>
      <c r="H1265" s="8">
        <v>9444</v>
      </c>
      <c r="I1265" s="8">
        <v>51754</v>
      </c>
      <c r="J1265" s="8">
        <v>3852</v>
      </c>
      <c r="K1265" s="8">
        <v>-1</v>
      </c>
      <c r="L1265" s="8">
        <v>13911</v>
      </c>
      <c r="M1265" s="8">
        <v>-12</v>
      </c>
      <c r="N1265" s="8">
        <v>1040</v>
      </c>
    </row>
    <row r="1266" spans="1:14" x14ac:dyDescent="0.25">
      <c r="A1266" s="9">
        <v>43158</v>
      </c>
      <c r="B1266" s="10">
        <v>0.33333333333333331</v>
      </c>
      <c r="C1266" s="8">
        <v>91075</v>
      </c>
      <c r="D1266" s="8">
        <v>91000</v>
      </c>
      <c r="E1266" s="8">
        <v>90400</v>
      </c>
      <c r="F1266" s="8">
        <v>2051</v>
      </c>
      <c r="G1266" s="8">
        <v>2186</v>
      </c>
      <c r="H1266" s="8">
        <v>9536</v>
      </c>
      <c r="I1266" s="8">
        <v>51745</v>
      </c>
      <c r="J1266" s="8">
        <v>3837</v>
      </c>
      <c r="K1266" s="8">
        <v>89</v>
      </c>
      <c r="L1266" s="8">
        <v>15092</v>
      </c>
      <c r="M1266" s="8">
        <v>-12</v>
      </c>
      <c r="N1266" s="8">
        <v>1040</v>
      </c>
    </row>
    <row r="1267" spans="1:14" x14ac:dyDescent="0.25">
      <c r="A1267" s="9">
        <v>43158</v>
      </c>
      <c r="B1267" s="10">
        <v>0.35416666666666669</v>
      </c>
      <c r="C1267" s="8">
        <v>92202</v>
      </c>
      <c r="D1267" s="8">
        <v>91600</v>
      </c>
      <c r="E1267" s="8">
        <v>91400</v>
      </c>
      <c r="F1267" s="8">
        <v>2055</v>
      </c>
      <c r="G1267" s="8">
        <v>2193</v>
      </c>
      <c r="H1267" s="8">
        <v>9438</v>
      </c>
      <c r="I1267" s="8">
        <v>51744</v>
      </c>
      <c r="J1267" s="8">
        <v>3673</v>
      </c>
      <c r="K1267" s="8">
        <v>580</v>
      </c>
      <c r="L1267" s="8">
        <v>15682</v>
      </c>
      <c r="M1267" s="8">
        <v>-12</v>
      </c>
      <c r="N1267" s="8">
        <v>1025</v>
      </c>
    </row>
    <row r="1268" spans="1:14" x14ac:dyDescent="0.25">
      <c r="A1268" s="9">
        <v>43158</v>
      </c>
      <c r="B1268" s="10">
        <v>0.375</v>
      </c>
      <c r="C1268" s="8">
        <v>93135</v>
      </c>
      <c r="D1268" s="8">
        <v>92100</v>
      </c>
      <c r="E1268" s="8">
        <v>92100</v>
      </c>
      <c r="F1268" s="8">
        <v>1407</v>
      </c>
      <c r="G1268" s="8">
        <v>2188</v>
      </c>
      <c r="H1268" s="8">
        <v>9466</v>
      </c>
      <c r="I1268" s="8">
        <v>51746</v>
      </c>
      <c r="J1268" s="8">
        <v>3594</v>
      </c>
      <c r="K1268" s="8">
        <v>1343</v>
      </c>
      <c r="L1268" s="8">
        <v>16169</v>
      </c>
      <c r="M1268" s="8">
        <v>-13</v>
      </c>
      <c r="N1268" s="8">
        <v>1013</v>
      </c>
    </row>
    <row r="1269" spans="1:14" x14ac:dyDescent="0.25">
      <c r="A1269" s="9">
        <v>43158</v>
      </c>
      <c r="B1269" s="10">
        <v>0.39583333333333331</v>
      </c>
      <c r="C1269" s="8">
        <v>92987</v>
      </c>
      <c r="D1269" s="8">
        <v>92500</v>
      </c>
      <c r="E1269" s="8">
        <v>92400</v>
      </c>
      <c r="F1269" s="8">
        <v>1604</v>
      </c>
      <c r="G1269" s="8">
        <v>2101</v>
      </c>
      <c r="H1269" s="8">
        <v>9434</v>
      </c>
      <c r="I1269" s="8">
        <v>51737</v>
      </c>
      <c r="J1269" s="8">
        <v>3954</v>
      </c>
      <c r="K1269" s="8">
        <v>2153</v>
      </c>
      <c r="L1269" s="8">
        <v>15721</v>
      </c>
      <c r="M1269" s="8">
        <v>-13</v>
      </c>
      <c r="N1269" s="8">
        <v>1014</v>
      </c>
    </row>
    <row r="1270" spans="1:14" x14ac:dyDescent="0.25">
      <c r="A1270" s="9">
        <v>43158</v>
      </c>
      <c r="B1270" s="10">
        <v>0.41666666666666669</v>
      </c>
      <c r="C1270" s="8">
        <v>92730</v>
      </c>
      <c r="D1270" s="8">
        <v>91800</v>
      </c>
      <c r="E1270" s="8">
        <v>91300</v>
      </c>
      <c r="F1270" s="8">
        <v>1709</v>
      </c>
      <c r="G1270" s="8">
        <v>2037</v>
      </c>
      <c r="H1270" s="8">
        <v>9434</v>
      </c>
      <c r="I1270" s="8">
        <v>51731</v>
      </c>
      <c r="J1270" s="8">
        <v>4310</v>
      </c>
      <c r="K1270" s="8">
        <v>2916</v>
      </c>
      <c r="L1270" s="8">
        <v>14461</v>
      </c>
      <c r="M1270" s="8">
        <v>-13</v>
      </c>
      <c r="N1270" s="8">
        <v>1015</v>
      </c>
    </row>
    <row r="1271" spans="1:14" x14ac:dyDescent="0.25">
      <c r="A1271" s="9">
        <v>43158</v>
      </c>
      <c r="B1271" s="10">
        <v>0.4375</v>
      </c>
      <c r="C1271" s="8">
        <v>92529</v>
      </c>
      <c r="D1271" s="8">
        <v>91300</v>
      </c>
      <c r="E1271" s="8">
        <v>90900</v>
      </c>
      <c r="F1271" s="8">
        <v>1702</v>
      </c>
      <c r="G1271" s="8">
        <v>2040</v>
      </c>
      <c r="H1271" s="8">
        <v>9529</v>
      </c>
      <c r="I1271" s="8">
        <v>51729</v>
      </c>
      <c r="J1271" s="8">
        <v>4686</v>
      </c>
      <c r="K1271" s="8">
        <v>3561</v>
      </c>
      <c r="L1271" s="8">
        <v>13615</v>
      </c>
      <c r="M1271" s="8">
        <v>-12</v>
      </c>
      <c r="N1271" s="8">
        <v>1014</v>
      </c>
    </row>
    <row r="1272" spans="1:14" x14ac:dyDescent="0.25">
      <c r="A1272" s="9">
        <v>43158</v>
      </c>
      <c r="B1272" s="10">
        <v>0.45833333333333331</v>
      </c>
      <c r="C1272" s="8">
        <v>92116</v>
      </c>
      <c r="D1272" s="8">
        <v>90800</v>
      </c>
      <c r="E1272" s="8">
        <v>90400</v>
      </c>
      <c r="F1272" s="8">
        <v>1394</v>
      </c>
      <c r="G1272" s="8">
        <v>2043</v>
      </c>
      <c r="H1272" s="8">
        <v>9266</v>
      </c>
      <c r="I1272" s="8">
        <v>51713</v>
      </c>
      <c r="J1272" s="8">
        <v>4973</v>
      </c>
      <c r="K1272" s="8">
        <v>4019</v>
      </c>
      <c r="L1272" s="8">
        <v>12794</v>
      </c>
      <c r="M1272" s="8">
        <v>-12</v>
      </c>
      <c r="N1272" s="8">
        <v>1012</v>
      </c>
    </row>
    <row r="1273" spans="1:14" x14ac:dyDescent="0.25">
      <c r="A1273" s="9">
        <v>43158</v>
      </c>
      <c r="B1273" s="10">
        <v>0.47916666666666669</v>
      </c>
      <c r="C1273" s="8">
        <v>92584</v>
      </c>
      <c r="D1273" s="8">
        <v>90600</v>
      </c>
      <c r="E1273" s="8">
        <v>90800</v>
      </c>
      <c r="F1273" s="8">
        <v>1416</v>
      </c>
      <c r="G1273" s="8">
        <v>2097</v>
      </c>
      <c r="H1273" s="8">
        <v>9314</v>
      </c>
      <c r="I1273" s="8">
        <v>51724</v>
      </c>
      <c r="J1273" s="8">
        <v>5212</v>
      </c>
      <c r="K1273" s="8">
        <v>4403</v>
      </c>
      <c r="L1273" s="8">
        <v>13310</v>
      </c>
      <c r="M1273" s="8">
        <v>-12</v>
      </c>
      <c r="N1273" s="8">
        <v>1022</v>
      </c>
    </row>
    <row r="1274" spans="1:14" x14ac:dyDescent="0.25">
      <c r="A1274" s="9">
        <v>43158</v>
      </c>
      <c r="B1274" s="10">
        <v>0.5</v>
      </c>
      <c r="C1274" s="8">
        <v>92791</v>
      </c>
      <c r="D1274" s="8">
        <v>90500</v>
      </c>
      <c r="E1274" s="8">
        <v>91300</v>
      </c>
      <c r="F1274" s="8">
        <v>1558</v>
      </c>
      <c r="G1274" s="8">
        <v>2052</v>
      </c>
      <c r="H1274" s="8">
        <v>9418</v>
      </c>
      <c r="I1274" s="8">
        <v>51715</v>
      </c>
      <c r="J1274" s="8">
        <v>5388</v>
      </c>
      <c r="K1274" s="8">
        <v>4689</v>
      </c>
      <c r="L1274" s="8">
        <v>12574</v>
      </c>
      <c r="M1274" s="8">
        <v>-12</v>
      </c>
      <c r="N1274" s="8">
        <v>1019</v>
      </c>
    </row>
    <row r="1275" spans="1:14" x14ac:dyDescent="0.25">
      <c r="A1275" s="9">
        <v>43158</v>
      </c>
      <c r="B1275" s="10">
        <v>0.52083333333333337</v>
      </c>
      <c r="C1275" s="8">
        <v>91952</v>
      </c>
      <c r="D1275" s="8">
        <v>89300</v>
      </c>
      <c r="E1275" s="8">
        <v>89900</v>
      </c>
      <c r="F1275" s="8">
        <v>1493</v>
      </c>
      <c r="G1275" s="8">
        <v>1978</v>
      </c>
      <c r="H1275" s="8">
        <v>9070</v>
      </c>
      <c r="I1275" s="8">
        <v>51699</v>
      </c>
      <c r="J1275" s="8">
        <v>5484</v>
      </c>
      <c r="K1275" s="8">
        <v>4860</v>
      </c>
      <c r="L1275" s="8">
        <v>11438</v>
      </c>
      <c r="M1275" s="8">
        <v>-12</v>
      </c>
      <c r="N1275" s="8">
        <v>1039</v>
      </c>
    </row>
    <row r="1276" spans="1:14" x14ac:dyDescent="0.25">
      <c r="A1276" s="9">
        <v>43158</v>
      </c>
      <c r="B1276" s="10">
        <v>0.54166666666666663</v>
      </c>
      <c r="C1276" s="8">
        <v>91813</v>
      </c>
      <c r="D1276" s="8">
        <v>90400</v>
      </c>
      <c r="E1276" s="8">
        <v>91000</v>
      </c>
      <c r="F1276" s="8">
        <v>1542</v>
      </c>
      <c r="G1276" s="8">
        <v>1857</v>
      </c>
      <c r="H1276" s="8">
        <v>9003</v>
      </c>
      <c r="I1276" s="8">
        <v>51696</v>
      </c>
      <c r="J1276" s="8">
        <v>5381</v>
      </c>
      <c r="K1276" s="8">
        <v>4953</v>
      </c>
      <c r="L1276" s="8">
        <v>11343</v>
      </c>
      <c r="M1276" s="8">
        <v>-12</v>
      </c>
      <c r="N1276" s="8">
        <v>1015</v>
      </c>
    </row>
    <row r="1277" spans="1:14" x14ac:dyDescent="0.25">
      <c r="A1277" s="9">
        <v>43158</v>
      </c>
      <c r="B1277" s="10">
        <v>0.5625</v>
      </c>
      <c r="C1277" s="8">
        <v>90546</v>
      </c>
      <c r="D1277" s="8">
        <v>87800</v>
      </c>
      <c r="E1277" s="8">
        <v>88600</v>
      </c>
      <c r="F1277" s="8">
        <v>704</v>
      </c>
      <c r="G1277" s="8">
        <v>2036</v>
      </c>
      <c r="H1277" s="8">
        <v>9204</v>
      </c>
      <c r="I1277" s="8">
        <v>51677</v>
      </c>
      <c r="J1277" s="8">
        <v>5153</v>
      </c>
      <c r="K1277" s="8">
        <v>4987</v>
      </c>
      <c r="L1277" s="8">
        <v>11961</v>
      </c>
      <c r="M1277" s="8">
        <v>-12</v>
      </c>
      <c r="N1277" s="8">
        <v>1021</v>
      </c>
    </row>
    <row r="1278" spans="1:14" x14ac:dyDescent="0.25">
      <c r="A1278" s="9">
        <v>43158</v>
      </c>
      <c r="B1278" s="10">
        <v>0.58333333333333337</v>
      </c>
      <c r="C1278" s="8">
        <v>89507</v>
      </c>
      <c r="D1278" s="8">
        <v>87200</v>
      </c>
      <c r="E1278" s="8">
        <v>87100</v>
      </c>
      <c r="F1278" s="8">
        <v>653</v>
      </c>
      <c r="G1278" s="8">
        <v>1960</v>
      </c>
      <c r="H1278" s="8">
        <v>9139</v>
      </c>
      <c r="I1278" s="8">
        <v>51670</v>
      </c>
      <c r="J1278" s="8">
        <v>5024</v>
      </c>
      <c r="K1278" s="8">
        <v>4855</v>
      </c>
      <c r="L1278" s="8">
        <v>11355</v>
      </c>
      <c r="M1278" s="8">
        <v>-12</v>
      </c>
      <c r="N1278" s="8">
        <v>1048</v>
      </c>
    </row>
    <row r="1279" spans="1:14" x14ac:dyDescent="0.25">
      <c r="A1279" s="9">
        <v>43158</v>
      </c>
      <c r="B1279" s="10">
        <v>0.60416666666666663</v>
      </c>
      <c r="C1279" s="8">
        <v>88557</v>
      </c>
      <c r="D1279" s="8">
        <v>86100</v>
      </c>
      <c r="E1279" s="8">
        <v>87400</v>
      </c>
      <c r="F1279" s="8">
        <v>672</v>
      </c>
      <c r="G1279" s="8">
        <v>2046</v>
      </c>
      <c r="H1279" s="8">
        <v>9096</v>
      </c>
      <c r="I1279" s="8">
        <v>51648</v>
      </c>
      <c r="J1279" s="8">
        <v>4945</v>
      </c>
      <c r="K1279" s="8">
        <v>4677</v>
      </c>
      <c r="L1279" s="8">
        <v>11642</v>
      </c>
      <c r="M1279" s="8">
        <v>-12</v>
      </c>
      <c r="N1279" s="8">
        <v>1052</v>
      </c>
    </row>
    <row r="1280" spans="1:14" x14ac:dyDescent="0.25">
      <c r="A1280" s="9">
        <v>43158</v>
      </c>
      <c r="B1280" s="10">
        <v>0.625</v>
      </c>
      <c r="C1280" s="8">
        <v>86730</v>
      </c>
      <c r="D1280" s="8">
        <v>84300</v>
      </c>
      <c r="E1280" s="8">
        <v>84700</v>
      </c>
      <c r="F1280" s="8">
        <v>609</v>
      </c>
      <c r="G1280" s="8">
        <v>1962</v>
      </c>
      <c r="H1280" s="8">
        <v>9026</v>
      </c>
      <c r="I1280" s="8">
        <v>51645</v>
      </c>
      <c r="J1280" s="8">
        <v>4870</v>
      </c>
      <c r="K1280" s="8">
        <v>4363</v>
      </c>
      <c r="L1280" s="8">
        <v>10786</v>
      </c>
      <c r="M1280" s="8">
        <v>-12</v>
      </c>
      <c r="N1280" s="8">
        <v>1056</v>
      </c>
    </row>
    <row r="1281" spans="1:14" x14ac:dyDescent="0.25">
      <c r="A1281" s="9">
        <v>43158</v>
      </c>
      <c r="B1281" s="10">
        <v>0.64583333333333337</v>
      </c>
      <c r="C1281" s="8">
        <v>85953</v>
      </c>
      <c r="D1281" s="8">
        <v>83500</v>
      </c>
      <c r="E1281" s="8">
        <v>83700</v>
      </c>
      <c r="F1281" s="8">
        <v>572</v>
      </c>
      <c r="G1281" s="8">
        <v>1895</v>
      </c>
      <c r="H1281" s="8">
        <v>8999</v>
      </c>
      <c r="I1281" s="8">
        <v>51650</v>
      </c>
      <c r="J1281" s="8">
        <v>4795</v>
      </c>
      <c r="K1281" s="8">
        <v>3971</v>
      </c>
      <c r="L1281" s="8">
        <v>10548</v>
      </c>
      <c r="M1281" s="8">
        <v>-12</v>
      </c>
      <c r="N1281" s="8">
        <v>1055</v>
      </c>
    </row>
    <row r="1282" spans="1:14" x14ac:dyDescent="0.25">
      <c r="A1282" s="9">
        <v>43158</v>
      </c>
      <c r="B1282" s="10">
        <v>0.66666666666666663</v>
      </c>
      <c r="C1282" s="8">
        <v>85348</v>
      </c>
      <c r="D1282" s="8">
        <v>82900</v>
      </c>
      <c r="E1282" s="8">
        <v>83100</v>
      </c>
      <c r="F1282" s="8">
        <v>570</v>
      </c>
      <c r="G1282" s="8">
        <v>1927</v>
      </c>
      <c r="H1282" s="8">
        <v>9062</v>
      </c>
      <c r="I1282" s="8">
        <v>51651</v>
      </c>
      <c r="J1282" s="8">
        <v>4770</v>
      </c>
      <c r="K1282" s="8">
        <v>3392</v>
      </c>
      <c r="L1282" s="8">
        <v>10524</v>
      </c>
      <c r="M1282" s="8">
        <v>-12</v>
      </c>
      <c r="N1282" s="8">
        <v>1063</v>
      </c>
    </row>
    <row r="1283" spans="1:14" x14ac:dyDescent="0.25">
      <c r="A1283" s="9">
        <v>43158</v>
      </c>
      <c r="B1283" s="10">
        <v>0.6875</v>
      </c>
      <c r="C1283" s="8">
        <v>84797</v>
      </c>
      <c r="D1283" s="8">
        <v>82400</v>
      </c>
      <c r="E1283" s="8">
        <v>82800</v>
      </c>
      <c r="F1283" s="8">
        <v>568</v>
      </c>
      <c r="G1283" s="8">
        <v>2061</v>
      </c>
      <c r="H1283" s="8">
        <v>8922</v>
      </c>
      <c r="I1283" s="8">
        <v>51645</v>
      </c>
      <c r="J1283" s="8">
        <v>4684</v>
      </c>
      <c r="K1283" s="8">
        <v>2768</v>
      </c>
      <c r="L1283" s="8">
        <v>10237</v>
      </c>
      <c r="M1283" s="8">
        <v>-12</v>
      </c>
      <c r="N1283" s="8">
        <v>1061</v>
      </c>
    </row>
    <row r="1284" spans="1:14" x14ac:dyDescent="0.25">
      <c r="A1284" s="9">
        <v>43158</v>
      </c>
      <c r="B1284" s="10">
        <v>0.70833333333333337</v>
      </c>
      <c r="C1284" s="8">
        <v>84507</v>
      </c>
      <c r="D1284" s="8">
        <v>82400</v>
      </c>
      <c r="E1284" s="8">
        <v>83000</v>
      </c>
      <c r="F1284" s="8">
        <v>569</v>
      </c>
      <c r="G1284" s="8">
        <v>2128</v>
      </c>
      <c r="H1284" s="8">
        <v>9069</v>
      </c>
      <c r="I1284" s="8">
        <v>51657</v>
      </c>
      <c r="J1284" s="8">
        <v>4612</v>
      </c>
      <c r="K1284" s="8">
        <v>2029</v>
      </c>
      <c r="L1284" s="8">
        <v>10636</v>
      </c>
      <c r="M1284" s="8">
        <v>-12</v>
      </c>
      <c r="N1284" s="8">
        <v>1062</v>
      </c>
    </row>
    <row r="1285" spans="1:14" x14ac:dyDescent="0.25">
      <c r="A1285" s="9">
        <v>43158</v>
      </c>
      <c r="B1285" s="10">
        <v>0.72916666666666663</v>
      </c>
      <c r="C1285" s="8">
        <v>84797</v>
      </c>
      <c r="D1285" s="8">
        <v>83300</v>
      </c>
      <c r="E1285" s="8">
        <v>84000</v>
      </c>
      <c r="F1285" s="8">
        <v>619</v>
      </c>
      <c r="G1285" s="8">
        <v>2084</v>
      </c>
      <c r="H1285" s="8">
        <v>9311</v>
      </c>
      <c r="I1285" s="8">
        <v>51644</v>
      </c>
      <c r="J1285" s="8">
        <v>4515</v>
      </c>
      <c r="K1285" s="8">
        <v>1224</v>
      </c>
      <c r="L1285" s="8">
        <v>10442</v>
      </c>
      <c r="M1285" s="8">
        <v>-12</v>
      </c>
      <c r="N1285" s="8">
        <v>1060</v>
      </c>
    </row>
    <row r="1286" spans="1:14" x14ac:dyDescent="0.25">
      <c r="A1286" s="9">
        <v>43158</v>
      </c>
      <c r="B1286" s="10">
        <v>0.75</v>
      </c>
      <c r="C1286" s="8">
        <v>86145</v>
      </c>
      <c r="D1286" s="8">
        <v>85100</v>
      </c>
      <c r="E1286" s="8">
        <v>85900</v>
      </c>
      <c r="F1286" s="8">
        <v>724</v>
      </c>
      <c r="G1286" s="8">
        <v>2134</v>
      </c>
      <c r="H1286" s="8">
        <v>9462</v>
      </c>
      <c r="I1286" s="8">
        <v>51659</v>
      </c>
      <c r="J1286" s="8">
        <v>4337</v>
      </c>
      <c r="K1286" s="8">
        <v>507</v>
      </c>
      <c r="L1286" s="8">
        <v>11814</v>
      </c>
      <c r="M1286" s="8">
        <v>-12</v>
      </c>
      <c r="N1286" s="8">
        <v>1068</v>
      </c>
    </row>
    <row r="1287" spans="1:14" x14ac:dyDescent="0.25">
      <c r="A1287" s="9">
        <v>43158</v>
      </c>
      <c r="B1287" s="10">
        <v>0.77083333333333337</v>
      </c>
      <c r="C1287" s="8">
        <v>88445</v>
      </c>
      <c r="D1287" s="8">
        <v>88900</v>
      </c>
      <c r="E1287" s="8">
        <v>89800</v>
      </c>
      <c r="F1287" s="8">
        <v>1813</v>
      </c>
      <c r="G1287" s="8">
        <v>2186</v>
      </c>
      <c r="H1287" s="8">
        <v>9470</v>
      </c>
      <c r="I1287" s="8">
        <v>51661</v>
      </c>
      <c r="J1287" s="8">
        <v>3949</v>
      </c>
      <c r="K1287" s="8">
        <v>78</v>
      </c>
      <c r="L1287" s="8">
        <v>12010</v>
      </c>
      <c r="M1287" s="8">
        <v>-12</v>
      </c>
      <c r="N1287" s="8">
        <v>1076</v>
      </c>
    </row>
    <row r="1288" spans="1:14" x14ac:dyDescent="0.25">
      <c r="A1288" s="9">
        <v>43158</v>
      </c>
      <c r="B1288" s="10">
        <v>0.79166666666666663</v>
      </c>
      <c r="C1288" s="8">
        <v>93581</v>
      </c>
      <c r="D1288" s="8">
        <v>93800</v>
      </c>
      <c r="E1288" s="8">
        <v>94800</v>
      </c>
      <c r="F1288" s="8">
        <v>1905</v>
      </c>
      <c r="G1288" s="8">
        <v>2238</v>
      </c>
      <c r="H1288" s="8">
        <v>9651</v>
      </c>
      <c r="I1288" s="8">
        <v>51671</v>
      </c>
      <c r="J1288" s="8">
        <v>3606</v>
      </c>
      <c r="K1288" s="8">
        <v>-2</v>
      </c>
      <c r="L1288" s="8">
        <v>16716</v>
      </c>
      <c r="M1288" s="8">
        <v>-12</v>
      </c>
      <c r="N1288" s="8">
        <v>1071</v>
      </c>
    </row>
    <row r="1289" spans="1:14" x14ac:dyDescent="0.25">
      <c r="A1289" s="9">
        <v>43158</v>
      </c>
      <c r="B1289" s="10">
        <v>0.8125</v>
      </c>
      <c r="C1289" s="8">
        <v>94631</v>
      </c>
      <c r="D1289" s="8">
        <v>93900</v>
      </c>
      <c r="E1289" s="8">
        <v>95000</v>
      </c>
      <c r="F1289" s="8">
        <v>2324</v>
      </c>
      <c r="G1289" s="8">
        <v>2247</v>
      </c>
      <c r="H1289" s="8">
        <v>9793</v>
      </c>
      <c r="I1289" s="8">
        <v>51679</v>
      </c>
      <c r="J1289" s="8">
        <v>3327</v>
      </c>
      <c r="K1289" s="8">
        <v>-1</v>
      </c>
      <c r="L1289" s="8">
        <v>17188</v>
      </c>
      <c r="M1289" s="8">
        <v>-12</v>
      </c>
      <c r="N1289" s="8">
        <v>1066</v>
      </c>
    </row>
    <row r="1290" spans="1:14" x14ac:dyDescent="0.25">
      <c r="A1290" s="9">
        <v>43158</v>
      </c>
      <c r="B1290" s="10">
        <v>0.83333333333333337</v>
      </c>
      <c r="C1290" s="8">
        <v>93312</v>
      </c>
      <c r="D1290" s="8">
        <v>92000</v>
      </c>
      <c r="E1290" s="8">
        <v>93100</v>
      </c>
      <c r="F1290" s="8">
        <v>2373</v>
      </c>
      <c r="G1290" s="8">
        <v>2204</v>
      </c>
      <c r="H1290" s="8">
        <v>9691</v>
      </c>
      <c r="I1290" s="8">
        <v>51693</v>
      </c>
      <c r="J1290" s="8">
        <v>3136</v>
      </c>
      <c r="K1290" s="8">
        <v>-1</v>
      </c>
      <c r="L1290" s="8">
        <v>16035</v>
      </c>
      <c r="M1290" s="8">
        <v>-12</v>
      </c>
      <c r="N1290" s="8">
        <v>1067</v>
      </c>
    </row>
    <row r="1291" spans="1:14" x14ac:dyDescent="0.25">
      <c r="A1291" s="9">
        <v>43158</v>
      </c>
      <c r="B1291" s="10">
        <v>0.85416666666666663</v>
      </c>
      <c r="C1291" s="8">
        <v>91492</v>
      </c>
      <c r="D1291" s="8">
        <v>89600</v>
      </c>
      <c r="E1291" s="8">
        <v>90600</v>
      </c>
      <c r="F1291" s="8">
        <v>2365</v>
      </c>
      <c r="G1291" s="8">
        <v>2140</v>
      </c>
      <c r="H1291" s="8">
        <v>9606</v>
      </c>
      <c r="I1291" s="8">
        <v>51714</v>
      </c>
      <c r="J1291" s="8">
        <v>3115</v>
      </c>
      <c r="K1291" s="8">
        <v>-1</v>
      </c>
      <c r="L1291" s="8">
        <v>15259</v>
      </c>
      <c r="M1291" s="8">
        <v>-12</v>
      </c>
      <c r="N1291" s="8">
        <v>1068</v>
      </c>
    </row>
    <row r="1292" spans="1:14" x14ac:dyDescent="0.25">
      <c r="A1292" s="9">
        <v>43158</v>
      </c>
      <c r="B1292" s="10">
        <v>0.875</v>
      </c>
      <c r="C1292" s="8">
        <v>89149</v>
      </c>
      <c r="D1292" s="8">
        <v>87400</v>
      </c>
      <c r="E1292" s="8">
        <v>88400</v>
      </c>
      <c r="F1292" s="8">
        <v>2349</v>
      </c>
      <c r="G1292" s="8">
        <v>2057</v>
      </c>
      <c r="H1292" s="8">
        <v>9745</v>
      </c>
      <c r="I1292" s="8">
        <v>51714</v>
      </c>
      <c r="J1292" s="8">
        <v>3149</v>
      </c>
      <c r="K1292" s="8">
        <v>-1</v>
      </c>
      <c r="L1292" s="8">
        <v>14035</v>
      </c>
      <c r="M1292" s="8">
        <v>-13</v>
      </c>
      <c r="N1292" s="8">
        <v>1073</v>
      </c>
    </row>
    <row r="1293" spans="1:14" x14ac:dyDescent="0.25">
      <c r="A1293" s="9">
        <v>43158</v>
      </c>
      <c r="B1293" s="10">
        <v>0.89583333333333337</v>
      </c>
      <c r="C1293" s="8">
        <v>87359</v>
      </c>
      <c r="D1293" s="8">
        <v>85900</v>
      </c>
      <c r="E1293" s="8">
        <v>86900</v>
      </c>
      <c r="F1293" s="8">
        <v>2183</v>
      </c>
      <c r="G1293" s="8">
        <v>2150</v>
      </c>
      <c r="H1293" s="8">
        <v>9534</v>
      </c>
      <c r="I1293" s="8">
        <v>51729</v>
      </c>
      <c r="J1293" s="8">
        <v>3132</v>
      </c>
      <c r="K1293" s="8">
        <v>-1</v>
      </c>
      <c r="L1293" s="8">
        <v>13995</v>
      </c>
      <c r="M1293" s="8">
        <v>-12</v>
      </c>
      <c r="N1293" s="8">
        <v>1071</v>
      </c>
    </row>
    <row r="1294" spans="1:14" x14ac:dyDescent="0.25">
      <c r="A1294" s="9">
        <v>43158</v>
      </c>
      <c r="B1294" s="10">
        <v>0.91666666666666663</v>
      </c>
      <c r="C1294" s="8">
        <v>86051</v>
      </c>
      <c r="D1294" s="8">
        <v>84500</v>
      </c>
      <c r="E1294" s="8">
        <v>85500</v>
      </c>
      <c r="F1294" s="8">
        <v>2166</v>
      </c>
      <c r="G1294" s="8">
        <v>2130</v>
      </c>
      <c r="H1294" s="8">
        <v>9535</v>
      </c>
      <c r="I1294" s="8">
        <v>51735</v>
      </c>
      <c r="J1294" s="8">
        <v>3133</v>
      </c>
      <c r="K1294" s="8">
        <v>-1</v>
      </c>
      <c r="L1294" s="8">
        <v>12764</v>
      </c>
      <c r="M1294" s="8">
        <v>-12</v>
      </c>
      <c r="N1294" s="8">
        <v>1069</v>
      </c>
    </row>
    <row r="1295" spans="1:14" x14ac:dyDescent="0.25">
      <c r="A1295" s="9">
        <v>43158</v>
      </c>
      <c r="B1295" s="10">
        <v>0.9375</v>
      </c>
      <c r="C1295" s="8">
        <v>86470</v>
      </c>
      <c r="D1295" s="8">
        <v>85600</v>
      </c>
      <c r="E1295" s="8">
        <v>86500</v>
      </c>
      <c r="F1295" s="8">
        <v>2180</v>
      </c>
      <c r="G1295" s="8">
        <v>2146</v>
      </c>
      <c r="H1295" s="8">
        <v>9684</v>
      </c>
      <c r="I1295" s="8">
        <v>51735</v>
      </c>
      <c r="J1295" s="8">
        <v>3169</v>
      </c>
      <c r="K1295" s="8">
        <v>-1</v>
      </c>
      <c r="L1295" s="8">
        <v>12552</v>
      </c>
      <c r="M1295" s="8">
        <v>-12</v>
      </c>
      <c r="N1295" s="8">
        <v>1062</v>
      </c>
    </row>
    <row r="1296" spans="1:14" x14ac:dyDescent="0.25">
      <c r="A1296" s="9">
        <v>43158</v>
      </c>
      <c r="B1296" s="10">
        <v>0.95833333333333337</v>
      </c>
      <c r="C1296" s="8">
        <v>89024</v>
      </c>
      <c r="D1296" s="8">
        <v>88200</v>
      </c>
      <c r="E1296" s="8">
        <v>89100</v>
      </c>
      <c r="F1296" s="8">
        <v>2177</v>
      </c>
      <c r="G1296" s="8">
        <v>2148</v>
      </c>
      <c r="H1296" s="8">
        <v>9589</v>
      </c>
      <c r="I1296" s="8">
        <v>51735</v>
      </c>
      <c r="J1296" s="8">
        <v>3159</v>
      </c>
      <c r="K1296" s="8">
        <v>-1</v>
      </c>
      <c r="L1296" s="8">
        <v>14555</v>
      </c>
      <c r="M1296" s="8">
        <v>-12</v>
      </c>
      <c r="N1296" s="8">
        <v>1064</v>
      </c>
    </row>
    <row r="1297" spans="1:14" x14ac:dyDescent="0.25">
      <c r="A1297" s="9">
        <v>43158</v>
      </c>
      <c r="B1297" s="10">
        <v>0.97916666666666663</v>
      </c>
      <c r="C1297" s="8">
        <v>88235</v>
      </c>
      <c r="D1297" s="8">
        <v>87600</v>
      </c>
      <c r="E1297" s="8">
        <v>88600</v>
      </c>
      <c r="F1297" s="8">
        <v>2176</v>
      </c>
      <c r="G1297" s="8">
        <v>2058</v>
      </c>
      <c r="H1297" s="8">
        <v>9413</v>
      </c>
      <c r="I1297" s="8">
        <v>51739</v>
      </c>
      <c r="J1297" s="8">
        <v>3088</v>
      </c>
      <c r="K1297" s="8">
        <v>-1</v>
      </c>
      <c r="L1297" s="8">
        <v>13702</v>
      </c>
      <c r="M1297" s="8">
        <v>-12</v>
      </c>
      <c r="N1297" s="8">
        <v>1062</v>
      </c>
    </row>
    <row r="1298" spans="1:14" x14ac:dyDescent="0.25">
      <c r="A1298" s="9">
        <v>43159</v>
      </c>
      <c r="B1298" s="10">
        <v>0</v>
      </c>
      <c r="C1298" s="8">
        <v>88444</v>
      </c>
      <c r="D1298" s="8">
        <v>87400</v>
      </c>
      <c r="E1298" s="8">
        <v>87100</v>
      </c>
      <c r="F1298" s="8">
        <v>2162</v>
      </c>
      <c r="G1298" s="8">
        <v>2030</v>
      </c>
      <c r="H1298" s="8">
        <v>9292</v>
      </c>
      <c r="I1298" s="8">
        <v>51744</v>
      </c>
      <c r="J1298" s="8">
        <v>3076</v>
      </c>
      <c r="K1298" s="8">
        <v>-1</v>
      </c>
      <c r="L1298" s="8">
        <v>13636</v>
      </c>
      <c r="M1298" s="8">
        <v>-12</v>
      </c>
      <c r="N1298" s="8">
        <v>1060</v>
      </c>
    </row>
    <row r="1299" spans="1:14" x14ac:dyDescent="0.25">
      <c r="A1299" s="9">
        <v>43159</v>
      </c>
      <c r="B1299" s="10">
        <v>2.0833333333333332E-2</v>
      </c>
      <c r="C1299" s="8">
        <v>86782</v>
      </c>
      <c r="D1299" s="8">
        <v>85500</v>
      </c>
      <c r="E1299" s="8">
        <v>85300</v>
      </c>
      <c r="F1299" s="8">
        <v>2173</v>
      </c>
      <c r="G1299" s="8">
        <v>1947</v>
      </c>
      <c r="H1299" s="8">
        <v>9144</v>
      </c>
      <c r="I1299" s="8">
        <v>51695</v>
      </c>
      <c r="J1299" s="8">
        <v>3072</v>
      </c>
      <c r="K1299" s="8">
        <v>-1</v>
      </c>
      <c r="L1299" s="8">
        <v>12442</v>
      </c>
      <c r="M1299" s="8">
        <v>-12</v>
      </c>
      <c r="N1299" s="8">
        <v>1051</v>
      </c>
    </row>
    <row r="1300" spans="1:14" x14ac:dyDescent="0.25">
      <c r="A1300" s="9">
        <v>43159</v>
      </c>
      <c r="B1300" s="10">
        <v>4.1666666666666664E-2</v>
      </c>
      <c r="C1300" s="8">
        <v>84535</v>
      </c>
      <c r="D1300" s="8">
        <v>83300</v>
      </c>
      <c r="E1300" s="8">
        <v>83200</v>
      </c>
      <c r="F1300" s="8">
        <v>2180</v>
      </c>
      <c r="G1300" s="8">
        <v>1815</v>
      </c>
      <c r="H1300" s="8">
        <v>9162</v>
      </c>
      <c r="I1300" s="8">
        <v>50780</v>
      </c>
      <c r="J1300" s="8">
        <v>3111</v>
      </c>
      <c r="K1300" s="8">
        <v>-1</v>
      </c>
      <c r="L1300" s="8">
        <v>11165</v>
      </c>
      <c r="M1300" s="8">
        <v>-12</v>
      </c>
      <c r="N1300" s="8">
        <v>1044</v>
      </c>
    </row>
    <row r="1301" spans="1:14" x14ac:dyDescent="0.25">
      <c r="A1301" s="9">
        <v>43159</v>
      </c>
      <c r="B1301" s="10">
        <v>6.25E-2</v>
      </c>
      <c r="C1301" s="8">
        <v>85107</v>
      </c>
      <c r="D1301" s="8">
        <v>84500</v>
      </c>
      <c r="E1301" s="8">
        <v>84600</v>
      </c>
      <c r="F1301" s="8">
        <v>1855</v>
      </c>
      <c r="G1301" s="8">
        <v>1876</v>
      </c>
      <c r="H1301" s="8">
        <v>9162</v>
      </c>
      <c r="I1301" s="8">
        <v>50781</v>
      </c>
      <c r="J1301" s="8">
        <v>3180</v>
      </c>
      <c r="K1301" s="8">
        <v>-1</v>
      </c>
      <c r="L1301" s="8">
        <v>11213</v>
      </c>
      <c r="M1301" s="8">
        <v>-22</v>
      </c>
      <c r="N1301" s="8">
        <v>1036</v>
      </c>
    </row>
    <row r="1302" spans="1:14" x14ac:dyDescent="0.25">
      <c r="A1302" s="9">
        <v>43159</v>
      </c>
      <c r="B1302" s="10">
        <v>8.3333333333333329E-2</v>
      </c>
      <c r="C1302" s="8">
        <v>84868</v>
      </c>
      <c r="D1302" s="8">
        <v>84400</v>
      </c>
      <c r="E1302" s="8">
        <v>84400</v>
      </c>
      <c r="F1302" s="8">
        <v>1838</v>
      </c>
      <c r="G1302" s="8">
        <v>1917</v>
      </c>
      <c r="H1302" s="8">
        <v>9139</v>
      </c>
      <c r="I1302" s="8">
        <v>50752</v>
      </c>
      <c r="J1302" s="8">
        <v>3349</v>
      </c>
      <c r="K1302" s="8">
        <v>-1</v>
      </c>
      <c r="L1302" s="8">
        <v>10886</v>
      </c>
      <c r="M1302" s="8">
        <v>-22</v>
      </c>
      <c r="N1302" s="8">
        <v>1038</v>
      </c>
    </row>
    <row r="1303" spans="1:14" x14ac:dyDescent="0.25">
      <c r="A1303" s="9">
        <v>43159</v>
      </c>
      <c r="B1303" s="10">
        <v>0.10416666666666667</v>
      </c>
      <c r="C1303" s="8">
        <v>84577</v>
      </c>
      <c r="D1303" s="8">
        <v>83300</v>
      </c>
      <c r="E1303" s="8">
        <v>82900</v>
      </c>
      <c r="F1303" s="8">
        <v>1867</v>
      </c>
      <c r="G1303" s="8">
        <v>1801</v>
      </c>
      <c r="H1303" s="8">
        <v>9134</v>
      </c>
      <c r="I1303" s="8">
        <v>50761</v>
      </c>
      <c r="J1303" s="8">
        <v>3442</v>
      </c>
      <c r="K1303" s="8">
        <v>-1</v>
      </c>
      <c r="L1303" s="8">
        <v>10957</v>
      </c>
      <c r="M1303" s="8">
        <v>-30</v>
      </c>
      <c r="N1303" s="8">
        <v>1042</v>
      </c>
    </row>
    <row r="1304" spans="1:14" x14ac:dyDescent="0.25">
      <c r="A1304" s="9">
        <v>43159</v>
      </c>
      <c r="B1304" s="10">
        <v>0.125</v>
      </c>
      <c r="C1304" s="8">
        <v>82838</v>
      </c>
      <c r="D1304" s="8">
        <v>81700</v>
      </c>
      <c r="E1304" s="8">
        <v>81300</v>
      </c>
      <c r="F1304" s="8">
        <v>1772</v>
      </c>
      <c r="G1304" s="8">
        <v>1573</v>
      </c>
      <c r="H1304" s="8">
        <v>9115</v>
      </c>
      <c r="I1304" s="8">
        <v>50761</v>
      </c>
      <c r="J1304" s="8">
        <v>3573</v>
      </c>
      <c r="K1304" s="8">
        <v>-1</v>
      </c>
      <c r="L1304" s="8">
        <v>9775</v>
      </c>
      <c r="M1304" s="8">
        <v>-30</v>
      </c>
      <c r="N1304" s="8">
        <v>1033</v>
      </c>
    </row>
    <row r="1305" spans="1:14" x14ac:dyDescent="0.25">
      <c r="A1305" s="9">
        <v>43159</v>
      </c>
      <c r="B1305" s="10">
        <v>0.14583333333333334</v>
      </c>
      <c r="C1305" s="8">
        <v>81818</v>
      </c>
      <c r="D1305" s="8">
        <v>80700</v>
      </c>
      <c r="E1305" s="8">
        <v>80200</v>
      </c>
      <c r="F1305" s="8">
        <v>1685</v>
      </c>
      <c r="G1305" s="8">
        <v>1571</v>
      </c>
      <c r="H1305" s="8">
        <v>9033</v>
      </c>
      <c r="I1305" s="8">
        <v>50756</v>
      </c>
      <c r="J1305" s="8">
        <v>3727</v>
      </c>
      <c r="K1305" s="8">
        <v>-1</v>
      </c>
      <c r="L1305" s="8">
        <v>9356</v>
      </c>
      <c r="M1305" s="8">
        <v>-773</v>
      </c>
      <c r="N1305" s="8">
        <v>1030</v>
      </c>
    </row>
    <row r="1306" spans="1:14" x14ac:dyDescent="0.25">
      <c r="A1306" s="9">
        <v>43159</v>
      </c>
      <c r="B1306" s="10">
        <v>0.16666666666666666</v>
      </c>
      <c r="C1306" s="8">
        <v>80932</v>
      </c>
      <c r="D1306" s="8">
        <v>80100</v>
      </c>
      <c r="E1306" s="8">
        <v>79600</v>
      </c>
      <c r="F1306" s="8">
        <v>1352</v>
      </c>
      <c r="G1306" s="8">
        <v>1423</v>
      </c>
      <c r="H1306" s="8">
        <v>9071</v>
      </c>
      <c r="I1306" s="8">
        <v>50795</v>
      </c>
      <c r="J1306" s="8">
        <v>3844</v>
      </c>
      <c r="K1306" s="8">
        <v>-1</v>
      </c>
      <c r="L1306" s="8">
        <v>9049</v>
      </c>
      <c r="M1306" s="8">
        <v>-804</v>
      </c>
      <c r="N1306" s="8">
        <v>1027</v>
      </c>
    </row>
    <row r="1307" spans="1:14" x14ac:dyDescent="0.25">
      <c r="A1307" s="9">
        <v>43159</v>
      </c>
      <c r="B1307" s="10">
        <v>0.1875</v>
      </c>
      <c r="C1307" s="8">
        <v>80860</v>
      </c>
      <c r="D1307" s="8">
        <v>80000</v>
      </c>
      <c r="E1307" s="8">
        <v>79400</v>
      </c>
      <c r="F1307" s="8">
        <v>1358</v>
      </c>
      <c r="G1307" s="8">
        <v>1413</v>
      </c>
      <c r="H1307" s="8">
        <v>9062</v>
      </c>
      <c r="I1307" s="8">
        <v>50786</v>
      </c>
      <c r="J1307" s="8">
        <v>3928</v>
      </c>
      <c r="K1307" s="8">
        <v>-1</v>
      </c>
      <c r="L1307" s="8">
        <v>9294</v>
      </c>
      <c r="M1307" s="8">
        <v>-793</v>
      </c>
      <c r="N1307" s="8">
        <v>1034</v>
      </c>
    </row>
    <row r="1308" spans="1:14" x14ac:dyDescent="0.25">
      <c r="A1308" s="9">
        <v>43159</v>
      </c>
      <c r="B1308" s="10">
        <v>0.20833333333333334</v>
      </c>
      <c r="C1308" s="8">
        <v>81159</v>
      </c>
      <c r="D1308" s="8">
        <v>80800</v>
      </c>
      <c r="E1308" s="8">
        <v>79900</v>
      </c>
      <c r="F1308" s="8">
        <v>1365</v>
      </c>
      <c r="G1308" s="8">
        <v>1403</v>
      </c>
      <c r="H1308" s="8">
        <v>9065</v>
      </c>
      <c r="I1308" s="8">
        <v>50785</v>
      </c>
      <c r="J1308" s="8">
        <v>4049</v>
      </c>
      <c r="K1308" s="8">
        <v>-1</v>
      </c>
      <c r="L1308" s="8">
        <v>9283</v>
      </c>
      <c r="M1308" s="8">
        <v>-791</v>
      </c>
      <c r="N1308" s="8">
        <v>1043</v>
      </c>
    </row>
    <row r="1309" spans="1:14" x14ac:dyDescent="0.25">
      <c r="A1309" s="9">
        <v>43159</v>
      </c>
      <c r="B1309" s="10">
        <v>0.22916666666666666</v>
      </c>
      <c r="C1309" s="8">
        <v>83073</v>
      </c>
      <c r="D1309" s="8">
        <v>82500</v>
      </c>
      <c r="E1309" s="8">
        <v>82100</v>
      </c>
      <c r="F1309" s="8">
        <v>1629</v>
      </c>
      <c r="G1309" s="8">
        <v>1509</v>
      </c>
      <c r="H1309" s="8">
        <v>9031</v>
      </c>
      <c r="I1309" s="8">
        <v>50772</v>
      </c>
      <c r="J1309" s="8">
        <v>4254</v>
      </c>
      <c r="K1309" s="8">
        <v>-1</v>
      </c>
      <c r="L1309" s="8">
        <v>9388</v>
      </c>
      <c r="M1309" s="8">
        <v>-13</v>
      </c>
      <c r="N1309" s="8">
        <v>1034</v>
      </c>
    </row>
    <row r="1310" spans="1:14" x14ac:dyDescent="0.25">
      <c r="A1310" s="9">
        <v>43159</v>
      </c>
      <c r="B1310" s="10">
        <v>0.25</v>
      </c>
      <c r="C1310" s="8">
        <v>84766</v>
      </c>
      <c r="D1310" s="8">
        <v>84300</v>
      </c>
      <c r="E1310" s="8">
        <v>83800</v>
      </c>
      <c r="F1310" s="8">
        <v>1720</v>
      </c>
      <c r="G1310" s="8">
        <v>1728</v>
      </c>
      <c r="H1310" s="8">
        <v>9107</v>
      </c>
      <c r="I1310" s="8">
        <v>50759</v>
      </c>
      <c r="J1310" s="8">
        <v>4533</v>
      </c>
      <c r="K1310" s="8">
        <v>-1</v>
      </c>
      <c r="L1310" s="8">
        <v>10329</v>
      </c>
      <c r="M1310" s="8">
        <v>-12</v>
      </c>
      <c r="N1310" s="8">
        <v>1018</v>
      </c>
    </row>
    <row r="1311" spans="1:14" x14ac:dyDescent="0.25">
      <c r="A1311" s="9">
        <v>43159</v>
      </c>
      <c r="B1311" s="10">
        <v>0.27083333333333331</v>
      </c>
      <c r="C1311" s="8">
        <v>87878</v>
      </c>
      <c r="D1311" s="8">
        <v>87400</v>
      </c>
      <c r="E1311" s="8">
        <v>87000</v>
      </c>
      <c r="F1311" s="8">
        <v>1712</v>
      </c>
      <c r="G1311" s="8">
        <v>1849</v>
      </c>
      <c r="H1311" s="8">
        <v>9225</v>
      </c>
      <c r="I1311" s="8">
        <v>50761</v>
      </c>
      <c r="J1311" s="8">
        <v>4838</v>
      </c>
      <c r="K1311" s="8">
        <v>-1</v>
      </c>
      <c r="L1311" s="8">
        <v>11163</v>
      </c>
      <c r="M1311" s="8">
        <v>-12</v>
      </c>
      <c r="N1311" s="8">
        <v>1011</v>
      </c>
    </row>
    <row r="1312" spans="1:14" x14ac:dyDescent="0.25">
      <c r="A1312" s="9">
        <v>43159</v>
      </c>
      <c r="B1312" s="10">
        <v>0.29166666666666669</v>
      </c>
      <c r="C1312" s="8">
        <v>90343</v>
      </c>
      <c r="D1312" s="8">
        <v>90200</v>
      </c>
      <c r="E1312" s="8">
        <v>89500</v>
      </c>
      <c r="F1312" s="8">
        <v>1716</v>
      </c>
      <c r="G1312" s="8">
        <v>2031</v>
      </c>
      <c r="H1312" s="8">
        <v>9372</v>
      </c>
      <c r="I1312" s="8">
        <v>50749</v>
      </c>
      <c r="J1312" s="8">
        <v>5110</v>
      </c>
      <c r="K1312" s="8">
        <v>-1</v>
      </c>
      <c r="L1312" s="8">
        <v>12770</v>
      </c>
      <c r="M1312" s="8">
        <v>-12</v>
      </c>
      <c r="N1312" s="8">
        <v>1017</v>
      </c>
    </row>
    <row r="1313" spans="1:14" x14ac:dyDescent="0.25">
      <c r="A1313" s="9">
        <v>43159</v>
      </c>
      <c r="B1313" s="10">
        <v>0.3125</v>
      </c>
      <c r="C1313" s="8">
        <v>91651</v>
      </c>
      <c r="D1313" s="8">
        <v>91900</v>
      </c>
      <c r="E1313" s="8">
        <v>90300</v>
      </c>
      <c r="F1313" s="8">
        <v>1487</v>
      </c>
      <c r="G1313" s="8">
        <v>2092</v>
      </c>
      <c r="H1313" s="8">
        <v>9950</v>
      </c>
      <c r="I1313" s="8">
        <v>50737</v>
      </c>
      <c r="J1313" s="8">
        <v>5523</v>
      </c>
      <c r="K1313" s="8">
        <v>-1</v>
      </c>
      <c r="L1313" s="8">
        <v>11615</v>
      </c>
      <c r="M1313" s="8">
        <v>-12</v>
      </c>
      <c r="N1313" s="8">
        <v>997</v>
      </c>
    </row>
    <row r="1314" spans="1:14" x14ac:dyDescent="0.25">
      <c r="A1314" s="9">
        <v>43159</v>
      </c>
      <c r="B1314" s="10">
        <v>0.33333333333333331</v>
      </c>
      <c r="C1314" s="8">
        <v>92630</v>
      </c>
      <c r="D1314" s="8">
        <v>93100</v>
      </c>
      <c r="E1314" s="8">
        <v>91700</v>
      </c>
      <c r="F1314" s="8">
        <v>1492</v>
      </c>
      <c r="G1314" s="8">
        <v>2120</v>
      </c>
      <c r="H1314" s="8">
        <v>10145</v>
      </c>
      <c r="I1314" s="8">
        <v>50459</v>
      </c>
      <c r="J1314" s="8">
        <v>5680</v>
      </c>
      <c r="K1314" s="8">
        <v>62</v>
      </c>
      <c r="L1314" s="8">
        <v>12743</v>
      </c>
      <c r="M1314" s="8">
        <v>-14</v>
      </c>
      <c r="N1314" s="8">
        <v>1003</v>
      </c>
    </row>
    <row r="1315" spans="1:14" x14ac:dyDescent="0.25">
      <c r="A1315" s="9">
        <v>43159</v>
      </c>
      <c r="B1315" s="10">
        <v>0.35416666666666669</v>
      </c>
      <c r="C1315" s="8">
        <v>94087</v>
      </c>
      <c r="D1315" s="8">
        <v>94300</v>
      </c>
      <c r="E1315" s="8">
        <v>93200</v>
      </c>
      <c r="F1315" s="8">
        <v>1499</v>
      </c>
      <c r="G1315" s="8">
        <v>2126</v>
      </c>
      <c r="H1315" s="8">
        <v>10112</v>
      </c>
      <c r="I1315" s="8">
        <v>50428</v>
      </c>
      <c r="J1315" s="8">
        <v>5440</v>
      </c>
      <c r="K1315" s="8">
        <v>290</v>
      </c>
      <c r="L1315" s="8">
        <v>13623</v>
      </c>
      <c r="M1315" s="8">
        <v>-12</v>
      </c>
      <c r="N1315" s="8">
        <v>1005</v>
      </c>
    </row>
    <row r="1316" spans="1:14" x14ac:dyDescent="0.25">
      <c r="A1316" s="9">
        <v>43159</v>
      </c>
      <c r="B1316" s="10">
        <v>0.375</v>
      </c>
      <c r="C1316" s="8">
        <v>95285</v>
      </c>
      <c r="D1316" s="8">
        <v>94900</v>
      </c>
      <c r="E1316" s="8">
        <v>94400</v>
      </c>
      <c r="F1316" s="8">
        <v>1498</v>
      </c>
      <c r="G1316" s="8">
        <v>2124</v>
      </c>
      <c r="H1316" s="8">
        <v>10169</v>
      </c>
      <c r="I1316" s="8">
        <v>50720</v>
      </c>
      <c r="J1316" s="8">
        <v>5215</v>
      </c>
      <c r="K1316" s="8">
        <v>590</v>
      </c>
      <c r="L1316" s="8">
        <v>14558</v>
      </c>
      <c r="M1316" s="8">
        <v>-13</v>
      </c>
      <c r="N1316" s="8">
        <v>999</v>
      </c>
    </row>
    <row r="1317" spans="1:14" x14ac:dyDescent="0.25">
      <c r="A1317" s="9">
        <v>43159</v>
      </c>
      <c r="B1317" s="10">
        <v>0.39583333333333331</v>
      </c>
      <c r="C1317" s="8">
        <v>95730</v>
      </c>
      <c r="D1317" s="8">
        <v>95400</v>
      </c>
      <c r="E1317" s="8">
        <v>94900</v>
      </c>
      <c r="F1317" s="8">
        <v>1497</v>
      </c>
      <c r="G1317" s="8">
        <v>2129</v>
      </c>
      <c r="H1317" s="8">
        <v>10078</v>
      </c>
      <c r="I1317" s="8">
        <v>50713</v>
      </c>
      <c r="J1317" s="8">
        <v>5559</v>
      </c>
      <c r="K1317" s="8">
        <v>920</v>
      </c>
      <c r="L1317" s="8">
        <v>14893</v>
      </c>
      <c r="M1317" s="8">
        <v>-13</v>
      </c>
      <c r="N1317" s="8">
        <v>973</v>
      </c>
    </row>
    <row r="1318" spans="1:14" x14ac:dyDescent="0.25">
      <c r="A1318" s="9">
        <v>43159</v>
      </c>
      <c r="B1318" s="10">
        <v>0.41666666666666669</v>
      </c>
      <c r="C1318" s="8">
        <v>95767</v>
      </c>
      <c r="D1318" s="8">
        <v>94900</v>
      </c>
      <c r="E1318" s="8">
        <v>94600</v>
      </c>
      <c r="F1318" s="8">
        <v>1414</v>
      </c>
      <c r="G1318" s="8">
        <v>2056</v>
      </c>
      <c r="H1318" s="8">
        <v>10101</v>
      </c>
      <c r="I1318" s="8">
        <v>50718</v>
      </c>
      <c r="J1318" s="8">
        <v>6313</v>
      </c>
      <c r="K1318" s="8">
        <v>1232</v>
      </c>
      <c r="L1318" s="8">
        <v>14328</v>
      </c>
      <c r="M1318" s="8">
        <v>-13</v>
      </c>
      <c r="N1318" s="8">
        <v>992</v>
      </c>
    </row>
    <row r="1319" spans="1:14" x14ac:dyDescent="0.25">
      <c r="A1319" s="9">
        <v>43159</v>
      </c>
      <c r="B1319" s="10">
        <v>0.4375</v>
      </c>
      <c r="C1319" s="8">
        <v>95611</v>
      </c>
      <c r="D1319" s="8">
        <v>94300</v>
      </c>
      <c r="E1319" s="8">
        <v>94200</v>
      </c>
      <c r="F1319" s="8">
        <v>1462</v>
      </c>
      <c r="G1319" s="8">
        <v>2100</v>
      </c>
      <c r="H1319" s="8">
        <v>10130</v>
      </c>
      <c r="I1319" s="8">
        <v>50711</v>
      </c>
      <c r="J1319" s="8">
        <v>7039</v>
      </c>
      <c r="K1319" s="8">
        <v>1468</v>
      </c>
      <c r="L1319" s="8">
        <v>14901</v>
      </c>
      <c r="M1319" s="8">
        <v>-13</v>
      </c>
      <c r="N1319" s="8">
        <v>983</v>
      </c>
    </row>
    <row r="1320" spans="1:14" x14ac:dyDescent="0.25">
      <c r="A1320" s="9">
        <v>43159</v>
      </c>
      <c r="B1320" s="10">
        <v>0.45833333333333331</v>
      </c>
      <c r="C1320" s="8">
        <v>95435</v>
      </c>
      <c r="D1320" s="8">
        <v>93800</v>
      </c>
      <c r="E1320" s="8">
        <v>94200</v>
      </c>
      <c r="F1320" s="8">
        <v>1526</v>
      </c>
      <c r="G1320" s="8">
        <v>2011</v>
      </c>
      <c r="H1320" s="8">
        <v>10059</v>
      </c>
      <c r="I1320" s="8">
        <v>50695</v>
      </c>
      <c r="J1320" s="8">
        <v>7740</v>
      </c>
      <c r="K1320" s="8">
        <v>1662</v>
      </c>
      <c r="L1320" s="8">
        <v>14214</v>
      </c>
      <c r="M1320" s="8">
        <v>-13</v>
      </c>
      <c r="N1320" s="8">
        <v>988</v>
      </c>
    </row>
    <row r="1321" spans="1:14" x14ac:dyDescent="0.25">
      <c r="A1321" s="9">
        <v>43159</v>
      </c>
      <c r="B1321" s="10">
        <v>0.47916666666666669</v>
      </c>
      <c r="C1321" s="8">
        <v>95636</v>
      </c>
      <c r="D1321" s="8">
        <v>93500</v>
      </c>
      <c r="E1321" s="8">
        <v>94500</v>
      </c>
      <c r="F1321" s="8">
        <v>1634</v>
      </c>
      <c r="G1321" s="8">
        <v>1983</v>
      </c>
      <c r="H1321" s="8">
        <v>9378</v>
      </c>
      <c r="I1321" s="8">
        <v>50688</v>
      </c>
      <c r="J1321" s="8">
        <v>8391</v>
      </c>
      <c r="K1321" s="8">
        <v>1871</v>
      </c>
      <c r="L1321" s="8">
        <v>15202</v>
      </c>
      <c r="M1321" s="8">
        <v>-13</v>
      </c>
      <c r="N1321" s="8">
        <v>998</v>
      </c>
    </row>
    <row r="1322" spans="1:14" x14ac:dyDescent="0.25">
      <c r="A1322" s="9">
        <v>43159</v>
      </c>
      <c r="B1322" s="10">
        <v>0.5</v>
      </c>
      <c r="C1322" s="8">
        <v>95728</v>
      </c>
      <c r="D1322" s="8">
        <v>93500</v>
      </c>
      <c r="E1322" s="8">
        <v>94600</v>
      </c>
      <c r="F1322" s="8">
        <v>1642</v>
      </c>
      <c r="G1322" s="8">
        <v>1931</v>
      </c>
      <c r="H1322" s="8">
        <v>9255</v>
      </c>
      <c r="I1322" s="8">
        <v>50674</v>
      </c>
      <c r="J1322" s="8">
        <v>8598</v>
      </c>
      <c r="K1322" s="8">
        <v>1973</v>
      </c>
      <c r="L1322" s="8">
        <v>14886</v>
      </c>
      <c r="M1322" s="8">
        <v>-15</v>
      </c>
      <c r="N1322" s="8">
        <v>1009</v>
      </c>
    </row>
    <row r="1323" spans="1:14" x14ac:dyDescent="0.25">
      <c r="A1323" s="9">
        <v>43159</v>
      </c>
      <c r="B1323" s="10">
        <v>0.52083333333333337</v>
      </c>
      <c r="C1323" s="8">
        <v>94823</v>
      </c>
      <c r="D1323" s="8">
        <v>92000</v>
      </c>
      <c r="E1323" s="8">
        <v>93300</v>
      </c>
      <c r="F1323" s="8">
        <v>1610</v>
      </c>
      <c r="G1323" s="8">
        <v>1884</v>
      </c>
      <c r="H1323" s="8">
        <v>9448</v>
      </c>
      <c r="I1323" s="8">
        <v>50668</v>
      </c>
      <c r="J1323" s="8">
        <v>8661</v>
      </c>
      <c r="K1323" s="8">
        <v>1999</v>
      </c>
      <c r="L1323" s="8">
        <v>14120</v>
      </c>
      <c r="M1323" s="8">
        <v>-13</v>
      </c>
      <c r="N1323" s="8">
        <v>1025</v>
      </c>
    </row>
    <row r="1324" spans="1:14" x14ac:dyDescent="0.25">
      <c r="A1324" s="9">
        <v>43159</v>
      </c>
      <c r="B1324" s="10">
        <v>0.54166666666666663</v>
      </c>
      <c r="C1324" s="8">
        <v>95050</v>
      </c>
      <c r="D1324" s="8">
        <v>93000</v>
      </c>
      <c r="E1324" s="8">
        <v>94700</v>
      </c>
      <c r="F1324" s="8">
        <v>1630</v>
      </c>
      <c r="G1324" s="8">
        <v>1890</v>
      </c>
      <c r="H1324" s="8">
        <v>9413</v>
      </c>
      <c r="I1324" s="8">
        <v>50641</v>
      </c>
      <c r="J1324" s="8">
        <v>8809</v>
      </c>
      <c r="K1324" s="8">
        <v>1967</v>
      </c>
      <c r="L1324" s="8">
        <v>14033</v>
      </c>
      <c r="M1324" s="8">
        <v>-13</v>
      </c>
      <c r="N1324" s="8">
        <v>1027</v>
      </c>
    </row>
    <row r="1325" spans="1:14" x14ac:dyDescent="0.25">
      <c r="A1325" s="9">
        <v>43159</v>
      </c>
      <c r="B1325" s="10">
        <v>0.5625</v>
      </c>
      <c r="C1325" s="8">
        <v>93688</v>
      </c>
      <c r="D1325" s="8">
        <v>90500</v>
      </c>
      <c r="E1325" s="8">
        <v>92200</v>
      </c>
      <c r="F1325" s="8">
        <v>1619</v>
      </c>
      <c r="G1325" s="8">
        <v>1891</v>
      </c>
      <c r="H1325" s="8">
        <v>9330</v>
      </c>
      <c r="I1325" s="8">
        <v>50645</v>
      </c>
      <c r="J1325" s="8">
        <v>9035</v>
      </c>
      <c r="K1325" s="8">
        <v>1923</v>
      </c>
      <c r="L1325" s="8">
        <v>13140</v>
      </c>
      <c r="M1325" s="8">
        <v>-12</v>
      </c>
      <c r="N1325" s="8">
        <v>1029</v>
      </c>
    </row>
    <row r="1326" spans="1:14" x14ac:dyDescent="0.25">
      <c r="A1326" s="9">
        <v>43159</v>
      </c>
      <c r="B1326" s="10">
        <v>0.58333333333333337</v>
      </c>
      <c r="C1326" s="8">
        <v>92858</v>
      </c>
      <c r="D1326" s="8">
        <v>90000</v>
      </c>
      <c r="E1326" s="8">
        <v>91200</v>
      </c>
      <c r="F1326" s="8">
        <v>1603</v>
      </c>
      <c r="G1326" s="8">
        <v>1885</v>
      </c>
      <c r="H1326" s="8">
        <v>9202</v>
      </c>
      <c r="I1326" s="8">
        <v>50634</v>
      </c>
      <c r="J1326" s="8">
        <v>9240</v>
      </c>
      <c r="K1326" s="8">
        <v>1806</v>
      </c>
      <c r="L1326" s="8">
        <v>12382</v>
      </c>
      <c r="M1326" s="8">
        <v>-12</v>
      </c>
      <c r="N1326" s="8">
        <v>1030</v>
      </c>
    </row>
    <row r="1327" spans="1:14" x14ac:dyDescent="0.25">
      <c r="A1327" s="9">
        <v>43159</v>
      </c>
      <c r="B1327" s="10">
        <v>0.60416666666666663</v>
      </c>
      <c r="C1327" s="8">
        <v>92495</v>
      </c>
      <c r="D1327" s="8">
        <v>88800</v>
      </c>
      <c r="E1327" s="8">
        <v>91800</v>
      </c>
      <c r="F1327" s="8">
        <v>1664</v>
      </c>
      <c r="G1327" s="8">
        <v>1893</v>
      </c>
      <c r="H1327" s="8">
        <v>9263</v>
      </c>
      <c r="I1327" s="8">
        <v>50612</v>
      </c>
      <c r="J1327" s="8">
        <v>9367</v>
      </c>
      <c r="K1327" s="8">
        <v>1590</v>
      </c>
      <c r="L1327" s="8">
        <v>12921</v>
      </c>
      <c r="M1327" s="8">
        <v>-13</v>
      </c>
      <c r="N1327" s="8">
        <v>1031</v>
      </c>
    </row>
    <row r="1328" spans="1:14" x14ac:dyDescent="0.25">
      <c r="A1328" s="9">
        <v>43159</v>
      </c>
      <c r="B1328" s="10">
        <v>0.625</v>
      </c>
      <c r="C1328" s="8">
        <v>91075</v>
      </c>
      <c r="D1328" s="8">
        <v>86600</v>
      </c>
      <c r="E1328" s="8">
        <v>89300</v>
      </c>
      <c r="F1328" s="8">
        <v>1596</v>
      </c>
      <c r="G1328" s="8">
        <v>1799</v>
      </c>
      <c r="H1328" s="8">
        <v>9182</v>
      </c>
      <c r="I1328" s="8">
        <v>50615</v>
      </c>
      <c r="J1328" s="8">
        <v>9595</v>
      </c>
      <c r="K1328" s="8">
        <v>1431</v>
      </c>
      <c r="L1328" s="8">
        <v>11612</v>
      </c>
      <c r="M1328" s="8">
        <v>-13</v>
      </c>
      <c r="N1328" s="8">
        <v>1047</v>
      </c>
    </row>
    <row r="1329" spans="1:14" x14ac:dyDescent="0.25">
      <c r="A1329" s="9">
        <v>43159</v>
      </c>
      <c r="B1329" s="10">
        <v>0.64583333333333337</v>
      </c>
      <c r="C1329" s="8">
        <v>90334</v>
      </c>
      <c r="D1329" s="8">
        <v>85400</v>
      </c>
      <c r="E1329" s="8">
        <v>88400</v>
      </c>
      <c r="F1329" s="8">
        <v>1520</v>
      </c>
      <c r="G1329" s="8">
        <v>1860</v>
      </c>
      <c r="H1329" s="8">
        <v>9158</v>
      </c>
      <c r="I1329" s="8">
        <v>50866</v>
      </c>
      <c r="J1329" s="8">
        <v>9920</v>
      </c>
      <c r="K1329" s="8">
        <v>1203</v>
      </c>
      <c r="L1329" s="8">
        <v>11947</v>
      </c>
      <c r="M1329" s="8">
        <v>-12</v>
      </c>
      <c r="N1329" s="8">
        <v>1036</v>
      </c>
    </row>
    <row r="1330" spans="1:14" x14ac:dyDescent="0.25">
      <c r="A1330" s="9">
        <v>43159</v>
      </c>
      <c r="B1330" s="10">
        <v>0.66666666666666663</v>
      </c>
      <c r="C1330" s="8">
        <v>90017</v>
      </c>
      <c r="D1330" s="8">
        <v>84500</v>
      </c>
      <c r="E1330" s="8">
        <v>88300</v>
      </c>
      <c r="F1330" s="8">
        <v>1549</v>
      </c>
      <c r="G1330" s="8">
        <v>1886</v>
      </c>
      <c r="H1330" s="8">
        <v>9155</v>
      </c>
      <c r="I1330" s="8">
        <v>50852</v>
      </c>
      <c r="J1330" s="8">
        <v>10146</v>
      </c>
      <c r="K1330" s="8">
        <v>954</v>
      </c>
      <c r="L1330" s="8">
        <v>11133</v>
      </c>
      <c r="M1330" s="8">
        <v>-12</v>
      </c>
      <c r="N1330" s="8">
        <v>1044</v>
      </c>
    </row>
    <row r="1331" spans="1:14" x14ac:dyDescent="0.25">
      <c r="A1331" s="9">
        <v>43159</v>
      </c>
      <c r="B1331" s="10">
        <v>0.6875</v>
      </c>
      <c r="C1331" s="8">
        <v>89650</v>
      </c>
      <c r="D1331" s="8">
        <v>84000</v>
      </c>
      <c r="E1331" s="8">
        <v>88000</v>
      </c>
      <c r="F1331" s="8">
        <v>2054</v>
      </c>
      <c r="G1331" s="8">
        <v>1878</v>
      </c>
      <c r="H1331" s="8">
        <v>9098</v>
      </c>
      <c r="I1331" s="8">
        <v>51032</v>
      </c>
      <c r="J1331" s="8">
        <v>10294</v>
      </c>
      <c r="K1331" s="8">
        <v>717</v>
      </c>
      <c r="L1331" s="8">
        <v>11649</v>
      </c>
      <c r="M1331" s="8">
        <v>-12</v>
      </c>
      <c r="N1331" s="8">
        <v>1052</v>
      </c>
    </row>
    <row r="1332" spans="1:14" x14ac:dyDescent="0.25">
      <c r="A1332" s="9">
        <v>43159</v>
      </c>
      <c r="B1332" s="10">
        <v>0.70833333333333337</v>
      </c>
      <c r="C1332" s="8">
        <v>89325</v>
      </c>
      <c r="D1332" s="8">
        <v>83800</v>
      </c>
      <c r="E1332" s="8">
        <v>87300</v>
      </c>
      <c r="F1332" s="8">
        <v>2052</v>
      </c>
      <c r="G1332" s="8">
        <v>1816</v>
      </c>
      <c r="H1332" s="8">
        <v>9292</v>
      </c>
      <c r="I1332" s="8">
        <v>51446</v>
      </c>
      <c r="J1332" s="8">
        <v>10454</v>
      </c>
      <c r="K1332" s="8">
        <v>482</v>
      </c>
      <c r="L1332" s="8">
        <v>11275</v>
      </c>
      <c r="M1332" s="8">
        <v>-13</v>
      </c>
      <c r="N1332" s="8">
        <v>1048</v>
      </c>
    </row>
    <row r="1333" spans="1:14" x14ac:dyDescent="0.25">
      <c r="A1333" s="9">
        <v>43159</v>
      </c>
      <c r="B1333" s="10">
        <v>0.72916666666666663</v>
      </c>
      <c r="C1333" s="8">
        <v>89564</v>
      </c>
      <c r="D1333" s="8">
        <v>84900</v>
      </c>
      <c r="E1333" s="8">
        <v>87700</v>
      </c>
      <c r="F1333" s="8">
        <v>1984</v>
      </c>
      <c r="G1333" s="8">
        <v>1750</v>
      </c>
      <c r="H1333" s="8">
        <v>9363</v>
      </c>
      <c r="I1333" s="8">
        <v>51484</v>
      </c>
      <c r="J1333" s="8">
        <v>10609</v>
      </c>
      <c r="K1333" s="8">
        <v>256</v>
      </c>
      <c r="L1333" s="8">
        <v>10946</v>
      </c>
      <c r="M1333" s="8">
        <v>-12</v>
      </c>
      <c r="N1333" s="8">
        <v>1049</v>
      </c>
    </row>
    <row r="1334" spans="1:14" x14ac:dyDescent="0.25">
      <c r="A1334" s="9">
        <v>43159</v>
      </c>
      <c r="B1334" s="10">
        <v>0.75</v>
      </c>
      <c r="C1334" s="8">
        <v>90593</v>
      </c>
      <c r="D1334" s="8">
        <v>86600</v>
      </c>
      <c r="E1334" s="8">
        <v>88900</v>
      </c>
      <c r="F1334" s="8">
        <v>2041</v>
      </c>
      <c r="G1334" s="8">
        <v>1813</v>
      </c>
      <c r="H1334" s="8">
        <v>9644</v>
      </c>
      <c r="I1334" s="8">
        <v>51526</v>
      </c>
      <c r="J1334" s="8">
        <v>10503</v>
      </c>
      <c r="K1334" s="8">
        <v>83</v>
      </c>
      <c r="L1334" s="8">
        <v>11581</v>
      </c>
      <c r="M1334" s="8">
        <v>-12</v>
      </c>
      <c r="N1334" s="8">
        <v>1058</v>
      </c>
    </row>
    <row r="1335" spans="1:14" x14ac:dyDescent="0.25">
      <c r="A1335" s="9">
        <v>43159</v>
      </c>
      <c r="B1335" s="10">
        <v>0.77083333333333337</v>
      </c>
      <c r="C1335" s="8">
        <v>92754</v>
      </c>
      <c r="D1335" s="8">
        <v>89900</v>
      </c>
      <c r="E1335" s="8">
        <v>91500</v>
      </c>
      <c r="F1335" s="8">
        <v>2030</v>
      </c>
      <c r="G1335" s="8">
        <v>1871</v>
      </c>
      <c r="H1335" s="8">
        <v>9631</v>
      </c>
      <c r="I1335" s="8">
        <v>51557</v>
      </c>
      <c r="J1335" s="8">
        <v>10378</v>
      </c>
      <c r="K1335" s="8">
        <v>5</v>
      </c>
      <c r="L1335" s="8">
        <v>11524</v>
      </c>
      <c r="M1335" s="8">
        <v>-12</v>
      </c>
      <c r="N1335" s="8">
        <v>1049</v>
      </c>
    </row>
    <row r="1336" spans="1:14" x14ac:dyDescent="0.25">
      <c r="A1336" s="9">
        <v>43159</v>
      </c>
      <c r="B1336" s="10">
        <v>0.79166666666666663</v>
      </c>
      <c r="C1336" s="8">
        <v>96328</v>
      </c>
      <c r="D1336" s="8">
        <v>94800</v>
      </c>
      <c r="E1336" s="8">
        <v>96200</v>
      </c>
      <c r="F1336" s="8">
        <v>2076</v>
      </c>
      <c r="G1336" s="8">
        <v>1932</v>
      </c>
      <c r="H1336" s="8">
        <v>10013</v>
      </c>
      <c r="I1336" s="8">
        <v>51559</v>
      </c>
      <c r="J1336" s="8">
        <v>10340</v>
      </c>
      <c r="K1336" s="8">
        <v>-2</v>
      </c>
      <c r="L1336" s="8">
        <v>14706</v>
      </c>
      <c r="M1336" s="8">
        <v>-12</v>
      </c>
      <c r="N1336" s="8">
        <v>1050</v>
      </c>
    </row>
    <row r="1337" spans="1:14" x14ac:dyDescent="0.25">
      <c r="A1337" s="9">
        <v>43159</v>
      </c>
      <c r="B1337" s="10">
        <v>0.8125</v>
      </c>
      <c r="C1337" s="8">
        <v>96609</v>
      </c>
      <c r="D1337" s="8">
        <v>94900</v>
      </c>
      <c r="E1337" s="8">
        <v>95800</v>
      </c>
      <c r="F1337" s="8">
        <v>2032</v>
      </c>
      <c r="G1337" s="8">
        <v>2010</v>
      </c>
      <c r="H1337" s="8">
        <v>9977</v>
      </c>
      <c r="I1337" s="8">
        <v>51477</v>
      </c>
      <c r="J1337" s="8">
        <v>10293</v>
      </c>
      <c r="K1337" s="8">
        <v>-1</v>
      </c>
      <c r="L1337" s="8">
        <v>14740</v>
      </c>
      <c r="M1337" s="8">
        <v>-12</v>
      </c>
      <c r="N1337" s="8">
        <v>1049</v>
      </c>
    </row>
    <row r="1338" spans="1:14" x14ac:dyDescent="0.25">
      <c r="A1338" s="9">
        <v>43159</v>
      </c>
      <c r="B1338" s="10">
        <v>0.83333333333333337</v>
      </c>
      <c r="C1338" s="8">
        <v>94795</v>
      </c>
      <c r="D1338" s="8">
        <v>92800</v>
      </c>
      <c r="E1338" s="8">
        <v>93600</v>
      </c>
      <c r="F1338" s="8">
        <v>2019</v>
      </c>
      <c r="G1338" s="8">
        <v>2015</v>
      </c>
      <c r="H1338" s="8">
        <v>9984</v>
      </c>
      <c r="I1338" s="8">
        <v>51488</v>
      </c>
      <c r="J1338" s="8">
        <v>10271</v>
      </c>
      <c r="K1338" s="8">
        <v>-1</v>
      </c>
      <c r="L1338" s="8">
        <v>13771</v>
      </c>
      <c r="M1338" s="8">
        <v>-12</v>
      </c>
      <c r="N1338" s="8">
        <v>1049</v>
      </c>
    </row>
    <row r="1339" spans="1:14" x14ac:dyDescent="0.25">
      <c r="A1339" s="9">
        <v>43159</v>
      </c>
      <c r="B1339" s="10">
        <v>0.85416666666666663</v>
      </c>
      <c r="C1339" s="8">
        <v>92212</v>
      </c>
      <c r="D1339" s="8">
        <v>90300</v>
      </c>
      <c r="E1339" s="8">
        <v>91000</v>
      </c>
      <c r="F1339" s="8">
        <v>2059</v>
      </c>
      <c r="G1339" s="8">
        <v>1928</v>
      </c>
      <c r="H1339" s="8">
        <v>9856</v>
      </c>
      <c r="I1339" s="8">
        <v>51236</v>
      </c>
      <c r="J1339" s="8">
        <v>10129</v>
      </c>
      <c r="K1339" s="8">
        <v>-1</v>
      </c>
      <c r="L1339" s="8">
        <v>13774</v>
      </c>
      <c r="M1339" s="8">
        <v>-12</v>
      </c>
      <c r="N1339" s="8">
        <v>1045</v>
      </c>
    </row>
    <row r="1340" spans="1:14" x14ac:dyDescent="0.25">
      <c r="A1340" s="9">
        <v>43159</v>
      </c>
      <c r="B1340" s="10">
        <v>0.875</v>
      </c>
      <c r="C1340" s="8">
        <v>89727</v>
      </c>
      <c r="D1340" s="8">
        <v>87900</v>
      </c>
      <c r="E1340" s="8">
        <v>88600</v>
      </c>
      <c r="F1340" s="8">
        <v>1719</v>
      </c>
      <c r="G1340" s="8">
        <v>1901</v>
      </c>
      <c r="H1340" s="8">
        <v>9365</v>
      </c>
      <c r="I1340" s="8">
        <v>51263</v>
      </c>
      <c r="J1340" s="8">
        <v>10176</v>
      </c>
      <c r="K1340" s="8">
        <v>-1</v>
      </c>
      <c r="L1340" s="8">
        <v>12552</v>
      </c>
      <c r="M1340" s="8">
        <v>-12</v>
      </c>
      <c r="N1340" s="8">
        <v>1045</v>
      </c>
    </row>
    <row r="1341" spans="1:14" x14ac:dyDescent="0.25">
      <c r="A1341" s="9">
        <v>43159</v>
      </c>
      <c r="B1341" s="10">
        <v>0.89583333333333337</v>
      </c>
      <c r="C1341" s="8">
        <v>87830</v>
      </c>
      <c r="D1341" s="8">
        <v>86100</v>
      </c>
      <c r="E1341" s="8">
        <v>86500</v>
      </c>
      <c r="F1341" s="8">
        <v>1814</v>
      </c>
      <c r="G1341" s="8">
        <v>1995</v>
      </c>
      <c r="H1341" s="8">
        <v>9386</v>
      </c>
      <c r="I1341" s="8">
        <v>51430</v>
      </c>
      <c r="J1341" s="8">
        <v>10117</v>
      </c>
      <c r="K1341" s="8">
        <v>-1</v>
      </c>
      <c r="L1341" s="8">
        <v>12812</v>
      </c>
      <c r="M1341" s="8">
        <v>-12</v>
      </c>
      <c r="N1341" s="8">
        <v>1041</v>
      </c>
    </row>
    <row r="1342" spans="1:14" x14ac:dyDescent="0.25">
      <c r="A1342" s="9">
        <v>43159</v>
      </c>
      <c r="B1342" s="10">
        <v>0.91666666666666663</v>
      </c>
      <c r="C1342" s="8">
        <v>86012</v>
      </c>
      <c r="D1342" s="8">
        <v>84600</v>
      </c>
      <c r="E1342" s="8">
        <v>84900</v>
      </c>
      <c r="F1342" s="8">
        <v>1567</v>
      </c>
      <c r="G1342" s="8">
        <v>1954</v>
      </c>
      <c r="H1342" s="8">
        <v>8861</v>
      </c>
      <c r="I1342" s="8">
        <v>51294</v>
      </c>
      <c r="J1342" s="8">
        <v>10019</v>
      </c>
      <c r="K1342" s="8">
        <v>-2</v>
      </c>
      <c r="L1342" s="8">
        <v>10996</v>
      </c>
      <c r="M1342" s="8">
        <v>-13</v>
      </c>
      <c r="N1342" s="8">
        <v>1050</v>
      </c>
    </row>
    <row r="1343" spans="1:14" x14ac:dyDescent="0.25">
      <c r="A1343" s="9">
        <v>43159</v>
      </c>
      <c r="B1343" s="10">
        <v>0.9375</v>
      </c>
      <c r="C1343" s="8">
        <v>86023</v>
      </c>
      <c r="D1343" s="8">
        <v>85500</v>
      </c>
      <c r="E1343" s="8">
        <v>85900</v>
      </c>
      <c r="F1343" s="8">
        <v>1479</v>
      </c>
      <c r="G1343" s="8">
        <v>2006</v>
      </c>
      <c r="H1343" s="8">
        <v>8949</v>
      </c>
      <c r="I1343" s="8">
        <v>51354</v>
      </c>
      <c r="J1343" s="8">
        <v>9861</v>
      </c>
      <c r="K1343" s="8">
        <v>-2</v>
      </c>
      <c r="L1343" s="8">
        <v>12196</v>
      </c>
      <c r="M1343" s="8">
        <v>-12</v>
      </c>
      <c r="N1343" s="8">
        <v>1048</v>
      </c>
    </row>
    <row r="1344" spans="1:14" x14ac:dyDescent="0.25">
      <c r="A1344" s="9">
        <v>43159</v>
      </c>
      <c r="B1344" s="10">
        <v>0.95833333333333337</v>
      </c>
      <c r="C1344" s="8">
        <v>88342</v>
      </c>
      <c r="D1344" s="8">
        <v>87800</v>
      </c>
      <c r="E1344" s="8">
        <v>88200</v>
      </c>
      <c r="F1344" s="8">
        <v>1444</v>
      </c>
      <c r="G1344" s="8">
        <v>1962</v>
      </c>
      <c r="H1344" s="8">
        <v>8795</v>
      </c>
      <c r="I1344" s="8">
        <v>51235</v>
      </c>
      <c r="J1344" s="8">
        <v>9740</v>
      </c>
      <c r="K1344" s="8">
        <v>-1</v>
      </c>
      <c r="L1344" s="8">
        <v>13387</v>
      </c>
      <c r="M1344" s="8">
        <v>-12</v>
      </c>
      <c r="N1344" s="8">
        <v>1049</v>
      </c>
    </row>
    <row r="1345" spans="1:14" x14ac:dyDescent="0.25">
      <c r="A1345" s="9">
        <v>43159</v>
      </c>
      <c r="B1345" s="10">
        <v>0.97916666666666663</v>
      </c>
      <c r="C1345" s="8">
        <v>87289</v>
      </c>
      <c r="D1345" s="8">
        <v>87100</v>
      </c>
      <c r="E1345" s="8">
        <v>86400</v>
      </c>
      <c r="F1345" s="8">
        <v>787</v>
      </c>
      <c r="G1345" s="8">
        <v>1928</v>
      </c>
      <c r="H1345" s="8">
        <v>8572</v>
      </c>
      <c r="I1345" s="8">
        <v>51374</v>
      </c>
      <c r="J1345" s="8">
        <v>9442</v>
      </c>
      <c r="K1345" s="8">
        <v>-2</v>
      </c>
      <c r="L1345" s="8">
        <v>12272</v>
      </c>
      <c r="M1345" s="8">
        <v>-12</v>
      </c>
      <c r="N1345" s="8">
        <v>1052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 jeu</vt:lpstr>
      <vt:lpstr>Calculatrice</vt:lpstr>
      <vt:lpstr>Données brutes</vt:lpstr>
    </vt:vector>
  </TitlesOfParts>
  <Company>AREVA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 Tristan (AP)</dc:creator>
  <cp:lastModifiedBy>Admin</cp:lastModifiedBy>
  <dcterms:created xsi:type="dcterms:W3CDTF">2018-04-24T07:48:29Z</dcterms:created>
  <dcterms:modified xsi:type="dcterms:W3CDTF">2018-10-22T12:44:01Z</dcterms:modified>
</cp:coreProperties>
</file>